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1410" windowWidth="19200" windowHeight="9570" tabRatio="776"/>
  </bookViews>
  <sheets>
    <sheet name="目录" sheetId="63" r:id="rId1"/>
    <sheet name="01-2018全县收入" sheetId="57" r:id="rId2"/>
    <sheet name="02-2018全县支出" sheetId="58" r:id="rId3"/>
    <sheet name="03-2018公共平衡 " sheetId="26" r:id="rId4"/>
    <sheet name="04-2018公共本级支出功能 " sheetId="27" r:id="rId5"/>
    <sheet name="05-2018公共线下 " sheetId="32" r:id="rId6"/>
    <sheet name="06-2018转移支付分地区" sheetId="59" r:id="rId7"/>
    <sheet name="07-2018转移支付分项目 " sheetId="60" r:id="rId8"/>
    <sheet name="08-2018基金平衡" sheetId="33" r:id="rId9"/>
    <sheet name="9-2018基金支出" sheetId="19" r:id="rId10"/>
    <sheet name="10-2018基金转移支付" sheetId="62" r:id="rId11"/>
    <sheet name="11-2018国资 " sheetId="48" r:id="rId12"/>
    <sheet name="12-2018社保执行" sheetId="21" r:id="rId13"/>
    <sheet name="13-2018限额、余额" sheetId="52" r:id="rId14"/>
    <sheet name="14-2018债券额度" sheetId="51" r:id="rId15"/>
    <sheet name="15-2019公共平衡 " sheetId="37" r:id="rId16"/>
    <sheet name="16-2019公共本级支出功能 " sheetId="38" r:id="rId17"/>
    <sheet name="17-2019公共基本和项目 " sheetId="39" r:id="rId18"/>
    <sheet name="18-2019公共本级基本支出经济 " sheetId="36" r:id="rId19"/>
    <sheet name="19-2019公共线下" sheetId="29" r:id="rId20"/>
    <sheet name="20-2019转移支付分地区" sheetId="53" r:id="rId21"/>
    <sheet name="21-2019转移支付分项目" sheetId="54" r:id="rId22"/>
    <sheet name="22-2019基金平衡" sheetId="35" r:id="rId23"/>
    <sheet name="23-2019基金支出" sheetId="7" r:id="rId24"/>
    <sheet name="24-2019基金转移支付" sheetId="61" r:id="rId25"/>
    <sheet name="25-2019国资" sheetId="49" r:id="rId26"/>
    <sheet name="26-2019社保" sheetId="11" r:id="rId27"/>
    <sheet name="27-三公经费控制数" sheetId="64" r:id="rId28"/>
  </sheets>
  <definedNames>
    <definedName name="_xlnm._FilterDatabase" localSheetId="4" hidden="1">'04-2018公共本级支出功能 '!$A$5:$Q$5</definedName>
    <definedName name="_xlnm._FilterDatabase" localSheetId="7" hidden="1">'07-2018转移支付分项目 '!$A$5:$A$23</definedName>
    <definedName name="_xlnm._FilterDatabase" localSheetId="16" hidden="1">'16-2019公共本级支出功能 '!$A$5:$C$5</definedName>
    <definedName name="_xlnm._FilterDatabase" localSheetId="21" hidden="1">'21-2019转移支付分项目'!$A$5:$A$24</definedName>
    <definedName name="_xlnm._FilterDatabase" localSheetId="9" hidden="1">'9-2018基金支出'!$B$4:$D$4</definedName>
    <definedName name="_GoBack" localSheetId="0">目录!$A$12</definedName>
    <definedName name="fa" localSheetId="7">#REF!</definedName>
    <definedName name="fa" localSheetId="10">#REF!</definedName>
    <definedName name="fa" localSheetId="21">#REF!</definedName>
    <definedName name="fa" localSheetId="24">#REF!</definedName>
    <definedName name="fa">#REF!</definedName>
    <definedName name="_xlnm.Print_Area" localSheetId="1">'01-2018全县收入'!$A$1:$C$25</definedName>
    <definedName name="_xlnm.Print_Area" localSheetId="2">'02-2018全县支出'!$A$1:$C$26</definedName>
    <definedName name="_xlnm.Print_Area" localSheetId="3">'03-2018公共平衡 '!$A$1:$F$38</definedName>
    <definedName name="_xlnm.Print_Area" localSheetId="4">'04-2018公共本级支出功能 '!$A$1:$B$34</definedName>
    <definedName name="_xlnm.Print_Area" localSheetId="5">'05-2018公共线下 '!$A$1:$D$45</definedName>
    <definedName name="_xlnm.Print_Area" localSheetId="6">'06-2018转移支付分地区'!$A$1:$D$8</definedName>
    <definedName name="_xlnm.Print_Area" localSheetId="7">'07-2018转移支付分项目 '!$A$1:$B$39</definedName>
    <definedName name="_xlnm.Print_Area" localSheetId="8">'08-2018基金平衡'!$A$1:$F$18</definedName>
    <definedName name="_xlnm.Print_Area" localSheetId="11">'11-2018国资 '!$A$1:$F$22</definedName>
    <definedName name="_xlnm.Print_Area" localSheetId="12">'12-2018社保执行'!$A$1:$F$19</definedName>
    <definedName name="_xlnm.Print_Area" localSheetId="13">'13-2018限额、余额'!$A$1:$J$8</definedName>
    <definedName name="_xlnm.Print_Area" localSheetId="14">'14-2018债券额度'!$A$1:$J$7</definedName>
    <definedName name="_xlnm.Print_Area" localSheetId="16">'16-2019公共本级支出功能 '!$A$1:$B$34</definedName>
    <definedName name="_xlnm.Print_Area" localSheetId="17">'17-2019公共基本和项目 '!$A$1:$D$29</definedName>
    <definedName name="_xlnm.Print_Area" localSheetId="18">'18-2019公共本级基本支出经济 '!$A$1:$B$32</definedName>
    <definedName name="_xlnm.Print_Area" localSheetId="19">'19-2019公共线下'!$A$1:$D$40</definedName>
    <definedName name="_xlnm.Print_Area" localSheetId="20">'20-2019转移支付分地区'!$A$1:$D$8</definedName>
    <definedName name="_xlnm.Print_Area" localSheetId="21">'21-2019转移支付分项目'!$A$1:$B$60</definedName>
    <definedName name="_xlnm.Print_Area" localSheetId="23">'23-2019基金支出'!$A$1:$B$25</definedName>
    <definedName name="_xlnm.Print_Area" localSheetId="9">'9-2018基金支出'!$B$1:$C$25</definedName>
    <definedName name="_xlnm.Print_Titles" localSheetId="4">'04-2018公共本级支出功能 '!$2:$5</definedName>
    <definedName name="_xlnm.Print_Titles" localSheetId="5">'05-2018公共线下 '!$2:$4</definedName>
    <definedName name="_xlnm.Print_Titles" localSheetId="6">'06-2018转移支付分地区'!$2:$6</definedName>
    <definedName name="_xlnm.Print_Titles" localSheetId="7">'07-2018转移支付分项目 '!$2:$5</definedName>
    <definedName name="_xlnm.Print_Titles" localSheetId="8">'08-2018基金平衡'!$1:$4</definedName>
    <definedName name="_xlnm.Print_Titles" localSheetId="16">'16-2019公共本级支出功能 '!$2:$5</definedName>
    <definedName name="_xlnm.Print_Titles" localSheetId="18">'18-2019公共本级基本支出经济 '!$2:$5</definedName>
    <definedName name="_xlnm.Print_Titles" localSheetId="19">'19-2019公共线下'!$1:$4</definedName>
    <definedName name="_xlnm.Print_Titles" localSheetId="20">'20-2019转移支付分地区'!$2:$6</definedName>
    <definedName name="_xlnm.Print_Titles" localSheetId="21">'21-2019转移支付分项目'!$2:$5</definedName>
    <definedName name="_xlnm.Print_Titles" localSheetId="23">'23-2019基金支出'!$2:$4</definedName>
    <definedName name="_xlnm.Print_Titles" localSheetId="9">'9-2018基金支出'!$2:$4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6">#REF!</definedName>
    <definedName name="地区名称" localSheetId="19">#REF!</definedName>
    <definedName name="地区名称" localSheetId="20">#REF!</definedName>
    <definedName name="地区名称" localSheetId="21">#REF!</definedName>
    <definedName name="地区名称" localSheetId="22">#REF!</definedName>
    <definedName name="地区名称" localSheetId="24">#REF!</definedName>
    <definedName name="地区名称" localSheetId="25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C7" i="64"/>
  <c r="A7"/>
  <c r="D6" i="61"/>
  <c r="D6" i="62" l="1"/>
  <c r="B6" i="33" l="1"/>
  <c r="B13"/>
  <c r="D5" i="32"/>
  <c r="B5" l="1"/>
  <c r="D6"/>
  <c r="E29" i="26"/>
  <c r="B7"/>
  <c r="B23" i="60" l="1"/>
  <c r="B6" i="49" l="1"/>
  <c r="B6" i="61"/>
  <c r="D10" i="35"/>
  <c r="B7" i="54" l="1"/>
  <c r="B24"/>
  <c r="D10" i="29"/>
  <c r="B7" l="1"/>
  <c r="D7" i="39" l="1"/>
  <c r="B26"/>
  <c r="B24"/>
  <c r="B22"/>
  <c r="B20"/>
  <c r="B19"/>
  <c r="B17"/>
  <c r="B16"/>
  <c r="B15"/>
  <c r="B14"/>
  <c r="B13"/>
  <c r="B12"/>
  <c r="B11"/>
  <c r="B10"/>
  <c r="B8"/>
  <c r="C7"/>
  <c r="E25" i="37"/>
  <c r="E23"/>
  <c r="E21"/>
  <c r="E19"/>
  <c r="E18"/>
  <c r="E16"/>
  <c r="E15"/>
  <c r="E14"/>
  <c r="E13"/>
  <c r="E12"/>
  <c r="E11"/>
  <c r="E10"/>
  <c r="E9"/>
  <c r="E7"/>
  <c r="E6" s="1"/>
  <c r="B22"/>
  <c r="B6" i="62"/>
  <c r="B7" i="60"/>
  <c r="B7" i="32"/>
  <c r="B21" i="26"/>
  <c r="D14" i="35" l="1"/>
  <c r="B7"/>
  <c r="B7" i="36"/>
  <c r="B30"/>
  <c r="B25"/>
  <c r="B12"/>
  <c r="D41" i="32"/>
  <c r="B6" i="36" l="1"/>
  <c r="B6" i="60"/>
  <c r="D6" i="11" l="1"/>
  <c r="E6" i="21"/>
  <c r="B6"/>
  <c r="B5" s="1"/>
  <c r="B6" i="11" l="1"/>
  <c r="D5" s="1"/>
  <c r="D18" s="1"/>
  <c r="E5" i="21"/>
  <c r="E18" s="1"/>
  <c r="B5" i="11" l="1"/>
  <c r="B6" i="54" l="1"/>
  <c r="K6" i="21"/>
  <c r="I6" l="1"/>
  <c r="D26" i="29" l="1"/>
  <c r="B9" i="48" l="1"/>
  <c r="B21" i="37" l="1"/>
  <c r="D7" i="35"/>
  <c r="D6" s="1"/>
  <c r="B7" i="39"/>
  <c r="D6" i="29" l="1"/>
  <c r="B24" l="1"/>
  <c r="B6" s="1"/>
  <c r="B23" i="32" l="1"/>
  <c r="E7" i="48"/>
  <c r="B6" i="32" l="1"/>
  <c r="E6" i="26" l="1"/>
  <c r="B29" l="1"/>
  <c r="B6" l="1"/>
  <c r="B7" i="37" l="1"/>
  <c r="B6" l="1"/>
  <c r="B5" s="1"/>
  <c r="B6" i="48"/>
  <c r="D25" i="32" l="1"/>
  <c r="E6" i="33"/>
  <c r="B5" i="48" l="1"/>
  <c r="E5" s="1"/>
  <c r="E9" s="1"/>
  <c r="D9" i="32" l="1"/>
  <c r="B14" i="35" l="1"/>
  <c r="B6" s="1"/>
  <c r="B5" i="33" l="1"/>
  <c r="E5" s="1"/>
  <c r="E13" l="1"/>
  <c r="B5" i="29" l="1"/>
  <c r="D5" l="1"/>
  <c r="E5" i="37"/>
  <c r="B5" i="26" l="1"/>
  <c r="E5" s="1"/>
</calcChain>
</file>

<file path=xl/sharedStrings.xml><?xml version="1.0" encoding="utf-8"?>
<sst xmlns="http://schemas.openxmlformats.org/spreadsheetml/2006/main" count="1755" uniqueCount="1476">
  <si>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</si>
  <si>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</si>
  <si>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</si>
  <si>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</si>
  <si>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</si>
  <si>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</si>
  <si>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</si>
  <si>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</si>
  <si>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</si>
  <si>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</si>
  <si>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</si>
  <si>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</si>
  <si>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</si>
  <si>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>四、公共安全支出</t>
  </si>
  <si>
    <t>五、教育支出</t>
  </si>
  <si>
    <t xml:space="preserve">    个人所得税</t>
  </si>
  <si>
    <t>六、科学技术支出</t>
  </si>
  <si>
    <t xml:space="preserve">    城市维护建设税</t>
  </si>
  <si>
    <t>八、社会保障和就业支出</t>
  </si>
  <si>
    <t xml:space="preserve">    房产税</t>
  </si>
  <si>
    <t>十、节能环保支出</t>
  </si>
  <si>
    <t xml:space="preserve">    城镇土地使用税</t>
  </si>
  <si>
    <t>十一、城乡社区支出</t>
  </si>
  <si>
    <t>十二、农林水支出</t>
  </si>
  <si>
    <t>十三、交通运输支出</t>
  </si>
  <si>
    <t>十五、商业服务业等支出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</si>
  <si>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</si>
  <si>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</si>
  <si>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</si>
  <si>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</si>
  <si>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预算数</t>
    <phoneticPr fontId="3" type="noConversion"/>
  </si>
  <si>
    <t>增长%</t>
    <phoneticPr fontId="3" type="noConversion"/>
  </si>
  <si>
    <t>转移性收入合计</t>
    <phoneticPr fontId="3" type="noConversion"/>
  </si>
  <si>
    <t>转移性支出合计</t>
    <phoneticPr fontId="3" type="noConversion"/>
  </si>
  <si>
    <t>三、调入预算稳定调节基金</t>
    <phoneticPr fontId="3" type="noConversion"/>
  </si>
  <si>
    <t>单位：万元</t>
    <phoneticPr fontId="3" type="noConversion"/>
  </si>
  <si>
    <t>项         目</t>
  </si>
  <si>
    <t xml:space="preserve">       增值税和消费税税收返还 </t>
  </si>
  <si>
    <t xml:space="preserve">       所得税基数返还</t>
  </si>
  <si>
    <t xml:space="preserve">       教育</t>
    <phoneticPr fontId="3" type="noConversion"/>
  </si>
  <si>
    <t>（一）体制上解</t>
  </si>
  <si>
    <t>（二）专项上解</t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</si>
  <si>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</si>
  <si>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</si>
  <si>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</si>
  <si>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</si>
  <si>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</si>
  <si>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</si>
  <si>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</si>
  <si>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</si>
  <si>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执行数</t>
    <phoneticPr fontId="3" type="noConversion"/>
  </si>
  <si>
    <t>支        出</t>
    <phoneticPr fontId="3" type="noConversion"/>
  </si>
  <si>
    <t>执行数</t>
    <phoneticPr fontId="3" type="noConversion"/>
  </si>
  <si>
    <t>十四、资源勘探信息等支出</t>
  </si>
  <si>
    <t xml:space="preserve"> </t>
    <phoneticPr fontId="3" type="noConversion"/>
  </si>
  <si>
    <t>一、上解中央支出</t>
  </si>
  <si>
    <t>三、调入预算稳定调节基金</t>
  </si>
  <si>
    <t>转移性支出合计</t>
    <phoneticPr fontId="3" type="noConversion"/>
  </si>
  <si>
    <t>转移性收入合计</t>
    <phoneticPr fontId="3" type="noConversion"/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</si>
  <si>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</si>
  <si>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</si>
  <si>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</si>
  <si>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</si>
  <si>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单位：万元</t>
    <phoneticPr fontId="3" type="noConversion"/>
  </si>
  <si>
    <t>（按经济分类科目）</t>
    <phoneticPr fontId="3" type="noConversion"/>
  </si>
  <si>
    <t>单位：万元</t>
    <phoneticPr fontId="3" type="noConversion"/>
  </si>
  <si>
    <t>转移性支出合计</t>
    <phoneticPr fontId="32" type="noConversion"/>
  </si>
  <si>
    <t>转移性收入合计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</si>
  <si>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</si>
  <si>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</si>
  <si>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</si>
  <si>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</si>
  <si>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</si>
  <si>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</si>
  <si>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</si>
  <si>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</si>
  <si>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本级支出合计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</si>
  <si>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</si>
  <si>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</si>
  <si>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</si>
  <si>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</si>
  <si>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表1</t>
    <phoneticPr fontId="3" type="noConversion"/>
  </si>
  <si>
    <t>表2</t>
    <phoneticPr fontId="3" type="noConversion"/>
  </si>
  <si>
    <t>表5</t>
    <phoneticPr fontId="3" type="noConversion"/>
  </si>
  <si>
    <t xml:space="preserve">    地方政府债券收入(新增）</t>
  </si>
  <si>
    <t xml:space="preserve">    地方政府债券收入(置换）</t>
  </si>
  <si>
    <t>表3</t>
    <phoneticPr fontId="3" type="noConversion"/>
  </si>
  <si>
    <t>（按功能分类科目的基本支出和项目支出）</t>
    <phoneticPr fontId="32" type="noConversion"/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</si>
  <si>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</si>
  <si>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</si>
  <si>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</si>
  <si>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—</t>
    <phoneticPr fontId="1" type="noConversion"/>
  </si>
  <si>
    <t>（一）体制上解</t>
    <phoneticPr fontId="3" type="noConversion"/>
  </si>
  <si>
    <t>（二）专项上解</t>
    <phoneticPr fontId="3" type="noConversion"/>
  </si>
  <si>
    <t>二、调出资金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</si>
  <si>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</si>
  <si>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</si>
  <si>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</si>
  <si>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</si>
  <si>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（一）一般性转移支付收入</t>
    <phoneticPr fontId="3" type="noConversion"/>
  </si>
  <si>
    <t xml:space="preserve">       一般公共服务</t>
  </si>
  <si>
    <t>（一）一般性转移支付收入</t>
    <phoneticPr fontId="1" type="noConversion"/>
  </si>
  <si>
    <t xml:space="preserve">    土地增值税</t>
  </si>
  <si>
    <t xml:space="preserve">    契税</t>
  </si>
  <si>
    <t>（二）专项转移支付收入</t>
    <phoneticPr fontId="3" type="noConversion"/>
  </si>
  <si>
    <t>（二）专项转移支付收入</t>
    <phoneticPr fontId="1" type="noConversion"/>
  </si>
  <si>
    <t>表6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</si>
  <si>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</si>
  <si>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</si>
  <si>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1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</si>
  <si>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</si>
  <si>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</si>
  <si>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</si>
  <si>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</si>
  <si>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</si>
  <si>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</si>
  <si>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三、结转下年</t>
    <phoneticPr fontId="3" type="noConversion"/>
  </si>
  <si>
    <t>单位：万元</t>
    <phoneticPr fontId="1" type="noConversion"/>
  </si>
  <si>
    <t>一、税收收入</t>
    <phoneticPr fontId="1" type="noConversion"/>
  </si>
  <si>
    <t>二、非税收入</t>
    <phoneticPr fontId="1" type="noConversion"/>
  </si>
  <si>
    <t>—</t>
    <phoneticPr fontId="1" type="noConversion"/>
  </si>
  <si>
    <t xml:space="preserve">    地方政府债券还本支出</t>
    <phoneticPr fontId="1" type="noConversion"/>
  </si>
  <si>
    <t>执行数</t>
    <phoneticPr fontId="3" type="noConversion"/>
  </si>
  <si>
    <t>本级支出合计</t>
    <phoneticPr fontId="1" type="noConversion"/>
  </si>
  <si>
    <t>预算数</t>
    <phoneticPr fontId="3" type="noConversion"/>
  </si>
  <si>
    <t>表4</t>
    <phoneticPr fontId="3" type="noConversion"/>
  </si>
  <si>
    <t>表10</t>
    <phoneticPr fontId="3" type="noConversion"/>
  </si>
  <si>
    <t>单位：万元</t>
    <phoneticPr fontId="3" type="noConversion"/>
  </si>
  <si>
    <t>单位：亿元</t>
    <phoneticPr fontId="3" type="noConversion"/>
  </si>
  <si>
    <t>单位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</si>
  <si>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</si>
  <si>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</si>
  <si>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</si>
  <si>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一般债券</t>
    <phoneticPr fontId="3" type="noConversion"/>
  </si>
  <si>
    <t>专项债券</t>
    <phoneticPr fontId="3" type="noConversion"/>
  </si>
  <si>
    <t xml:space="preserve">    捐赠收入</t>
    <phoneticPr fontId="1" type="noConversion"/>
  </si>
  <si>
    <t xml:space="preserve">    政府住房基金收入</t>
    <phoneticPr fontId="1" type="noConversion"/>
  </si>
  <si>
    <t>一、解决历史遗留问题及改革成本支出</t>
    <phoneticPr fontId="3" type="noConversion"/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</si>
  <si>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</si>
  <si>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</si>
  <si>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</si>
  <si>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</si>
  <si>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</si>
  <si>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国土海洋气象等支出</t>
  </si>
  <si>
    <t xml:space="preserve">  住房保障支出</t>
  </si>
  <si>
    <t xml:space="preserve">  粮油物资储备支出</t>
  </si>
  <si>
    <t>一、一般公共服务支出</t>
    <phoneticPr fontId="32" type="noConversion"/>
  </si>
  <si>
    <t xml:space="preserve"> “三供一业”移交补助支出</t>
    <phoneticPr fontId="1" type="noConversion"/>
  </si>
  <si>
    <t>二、上年结转</t>
    <phoneticPr fontId="3" type="noConversion"/>
  </si>
  <si>
    <t>表7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</si>
  <si>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</si>
  <si>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</si>
  <si>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</si>
  <si>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</si>
  <si>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</si>
  <si>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</si>
  <si>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</si>
  <si>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</si>
  <si>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</si>
  <si>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</si>
  <si>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</si>
  <si>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</si>
  <si>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</si>
  <si>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</si>
  <si>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</si>
  <si>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</si>
  <si>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</si>
  <si>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</si>
  <si>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</si>
  <si>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</si>
  <si>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</si>
  <si>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债务付息支出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</si>
  <si>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</si>
  <si>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</si>
  <si>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</si>
  <si>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</si>
  <si>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 xml:space="preserve">    其他收入</t>
    <phoneticPr fontId="1" type="noConversion"/>
  </si>
  <si>
    <t xml:space="preserve">  债务发行费用支出</t>
    <phoneticPr fontId="3" type="noConversion"/>
  </si>
  <si>
    <t>合  计</t>
    <phoneticPr fontId="3" type="noConversion"/>
  </si>
  <si>
    <t>调整预算收入</t>
    <phoneticPr fontId="1" type="noConversion"/>
  </si>
  <si>
    <t>调整预算支出</t>
    <phoneticPr fontId="1" type="noConversion"/>
  </si>
  <si>
    <t>表9</t>
    <phoneticPr fontId="3" type="noConversion"/>
  </si>
  <si>
    <t>表22</t>
    <phoneticPr fontId="3" type="noConversion"/>
  </si>
  <si>
    <t>单位：万元</t>
    <phoneticPr fontId="3" type="noConversion"/>
  </si>
  <si>
    <t>支      出</t>
    <phoneticPr fontId="3" type="noConversion"/>
  </si>
  <si>
    <t>预算数</t>
    <phoneticPr fontId="3" type="noConversion"/>
  </si>
  <si>
    <t>（分地区）</t>
    <phoneticPr fontId="3" type="noConversion"/>
  </si>
  <si>
    <t>单位：万元</t>
    <phoneticPr fontId="3" type="noConversion"/>
  </si>
  <si>
    <t>支      出</t>
    <phoneticPr fontId="3" type="noConversion"/>
  </si>
  <si>
    <t>预算数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</si>
  <si>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</si>
  <si>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</si>
  <si>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</si>
  <si>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（分项目）</t>
    <phoneticPr fontId="3" type="noConversion"/>
  </si>
  <si>
    <t>一、一般性转移支付</t>
    <phoneticPr fontId="1" type="noConversion"/>
  </si>
  <si>
    <t>二、专项转移支付</t>
    <phoneticPr fontId="1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</si>
  <si>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</si>
  <si>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</si>
  <si>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</si>
  <si>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</si>
  <si>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支       出</t>
    <phoneticPr fontId="3" type="noConversion"/>
  </si>
  <si>
    <t>总  计</t>
    <phoneticPr fontId="3" type="noConversion"/>
  </si>
  <si>
    <t>全市收入合计</t>
    <phoneticPr fontId="3" type="noConversion"/>
  </si>
  <si>
    <t>全市支出合计</t>
    <phoneticPr fontId="3" type="noConversion"/>
  </si>
  <si>
    <t>本年收支结余</t>
    <phoneticPr fontId="3" type="noConversion"/>
  </si>
  <si>
    <t>—</t>
    <phoneticPr fontId="1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</si>
  <si>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</si>
  <si>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</si>
  <si>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</si>
  <si>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本年收支结余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</si>
  <si>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</si>
  <si>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>注：本表直观反映2018年政府性基金预算收入与支出的平衡关系。收入总计（本级收入合计+转移性收入合计）=支出总计（本级支出合计+转移性支出合计）。</t>
    <phoneticPr fontId="1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</si>
  <si>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</si>
  <si>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</si>
  <si>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>全市支出合计</t>
    <phoneticPr fontId="3" type="noConversion"/>
  </si>
  <si>
    <t>一、基本养老保险基金收入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</si>
  <si>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</si>
  <si>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</si>
  <si>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</si>
  <si>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</si>
  <si>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</si>
  <si>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</si>
  <si>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</si>
  <si>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四、工伤保险基金收入</t>
    <phoneticPr fontId="3" type="noConversion"/>
  </si>
  <si>
    <t>一、基本养老保险基金支出</t>
    <phoneticPr fontId="3" type="noConversion"/>
  </si>
  <si>
    <t>二、基本医疗保险基金支出</t>
    <phoneticPr fontId="3" type="noConversion"/>
  </si>
  <si>
    <t>三、失业保险基金支出</t>
    <phoneticPr fontId="3" type="noConversion"/>
  </si>
  <si>
    <t>四、工伤保险基金支出</t>
    <phoneticPr fontId="3" type="noConversion"/>
  </si>
  <si>
    <t>表8</t>
    <phoneticPr fontId="3" type="noConversion"/>
  </si>
  <si>
    <t>收       入</t>
    <phoneticPr fontId="3" type="noConversion"/>
  </si>
  <si>
    <t>　　增值税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</si>
  <si>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</si>
  <si>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</si>
  <si>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</si>
  <si>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</si>
  <si>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</si>
  <si>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</si>
  <si>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</si>
  <si>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</si>
  <si>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</si>
  <si>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  <phoneticPr fontId="3" type="noConversion"/>
  </si>
  <si>
    <t>　　烟叶税</t>
    <phoneticPr fontId="3" type="noConversion"/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</si>
  <si>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</si>
  <si>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</si>
  <si>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</si>
  <si>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</si>
  <si>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</si>
  <si>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</si>
  <si>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</si>
  <si>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</si>
  <si>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政府办公厅(室)及相关机构事务</t>
  </si>
  <si>
    <t xml:space="preserve">      信访事务</t>
  </si>
  <si>
    <t>注：本表详细反映2018年政府性基金预算转移性收入和转移性支出情况。</t>
    <phoneticPr fontId="1" type="noConversion"/>
  </si>
  <si>
    <t>二、城乡社区</t>
    <phoneticPr fontId="3" type="noConversion"/>
  </si>
  <si>
    <t>三、农林水</t>
    <phoneticPr fontId="3" type="noConversion"/>
  </si>
  <si>
    <t>执行数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</si>
  <si>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</si>
  <si>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</si>
  <si>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</si>
  <si>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</si>
  <si>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</si>
  <si>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</si>
  <si>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</si>
  <si>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</si>
  <si>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</si>
  <si>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</si>
  <si>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</si>
  <si>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表24</t>
    <phoneticPr fontId="3" type="noConversion"/>
  </si>
  <si>
    <t>表25</t>
    <phoneticPr fontId="3" type="noConversion"/>
  </si>
  <si>
    <t>表26</t>
    <phoneticPr fontId="3" type="noConversion"/>
  </si>
  <si>
    <r>
      <rPr>
        <sz val="22"/>
        <color theme="1"/>
        <rFont val="方正小标宋_GBK"/>
        <family val="4"/>
        <charset val="134"/>
      </rPr>
      <t>巫山县2018年预算执行及2019年财政预算公开表</t>
    </r>
    <r>
      <rPr>
        <sz val="18"/>
        <color theme="1"/>
        <rFont val="方正小标宋_GBK"/>
        <family val="4"/>
        <charset val="134"/>
      </rPr>
      <t xml:space="preserve">
</t>
    </r>
    <r>
      <rPr>
        <sz val="26"/>
        <color theme="1"/>
        <rFont val="方正小标宋_GBK"/>
        <family val="4"/>
        <charset val="134"/>
      </rPr>
      <t>目     录</t>
    </r>
    <phoneticPr fontId="64" type="noConversion"/>
  </si>
  <si>
    <t>2019年预算草案</t>
    <phoneticPr fontId="1" type="noConversion"/>
  </si>
  <si>
    <t>2018年执行情况</t>
    <phoneticPr fontId="1" type="noConversion"/>
  </si>
  <si>
    <t>表13：2018年重庆市政府债务限额及余额情况表</t>
    <phoneticPr fontId="1" type="noConversion"/>
  </si>
  <si>
    <t>表14：2018年重庆市政府债券额度分配情况表</t>
    <phoneticPr fontId="1" type="noConversion"/>
  </si>
  <si>
    <t>表1：2018年巫山县财政预算收入执行表</t>
  </si>
  <si>
    <t>表2：2018年巫山县财政预算支出执行表</t>
  </si>
  <si>
    <t>表12：2018年巫山县社会保险基金预算收支执行表</t>
  </si>
  <si>
    <t>表26：2019年巫山县社会保险基金预算收支预算表</t>
  </si>
  <si>
    <t>表3：2018年巫山县一般公共预算收支执行表</t>
  </si>
  <si>
    <t>表4：2018年巫山县一般公共预算本级支出执行表</t>
  </si>
  <si>
    <t>表6：2018年巫山县一般公共预算转移支付支出执行表（分地区）</t>
  </si>
  <si>
    <t>表7：2018年巫山县一般公共预算转移支付支出执行表（分项目）</t>
  </si>
  <si>
    <t>表8：2018年巫山县政府性基金预算收支执行表</t>
  </si>
  <si>
    <t>表9：2018年巫山县政府性基金预算本级支出执行表</t>
  </si>
  <si>
    <t>表11：2018年巫山县国有资本经营预算收支执行表</t>
  </si>
  <si>
    <t>表15：2019年巫山县一般公共预算收支预算表</t>
  </si>
  <si>
    <t>表16：2019年巫山县一般公共预算本级支出预算表</t>
  </si>
  <si>
    <t>表17：2019年巫山县一般公共预算本级支出预算表（按功能分类科目的基本支出和项目支出）</t>
  </si>
  <si>
    <t>表18：2019年巫山县一般公共预算本级基本支出预算表（按经济分类科目）</t>
  </si>
  <si>
    <t>表20：2019年巫山县一般公共预算转移支付支出预算表（分地区）</t>
  </si>
  <si>
    <t>表21：2019年巫山县一般公共预算转移支付支出预算表（分项目）</t>
  </si>
  <si>
    <t>表22：2019年巫山县政府性基金预算收支预算表</t>
  </si>
  <si>
    <t>表23：2019年巫山县政府性基金预算本级支出预算表</t>
  </si>
  <si>
    <t>表25：2019年巫山县国有资本经营预算收支预算表</t>
  </si>
  <si>
    <t>表5：2018年巫山县一般公共预算转移支付收支执行表</t>
    <phoneticPr fontId="1" type="noConversion"/>
  </si>
  <si>
    <t>表10：2018年巫山县政府性基金预算转移支付收支执行表</t>
    <phoneticPr fontId="1" type="noConversion"/>
  </si>
  <si>
    <t>表19：2019年巫山县一般公共预算转移支付收支预算表</t>
    <phoneticPr fontId="1" type="noConversion"/>
  </si>
  <si>
    <t>表24：2019年巫山县政府性基金预算转移支付收支预算表</t>
    <phoneticPr fontId="1" type="noConversion"/>
  </si>
  <si>
    <t>2018年巫山县一般公共预算收支执行表</t>
    <phoneticPr fontId="3" type="noConversion"/>
  </si>
  <si>
    <t xml:space="preserve"> 2018年巫山县财政预算支出执行表</t>
    <phoneticPr fontId="3" type="noConversion"/>
  </si>
  <si>
    <t>2018年巫山县财政预算收入执行表</t>
    <phoneticPr fontId="3" type="noConversion"/>
  </si>
  <si>
    <t>2018年巫山县一般公共预算本级支出执行表</t>
    <phoneticPr fontId="3" type="noConversion"/>
  </si>
  <si>
    <t>2018年巫山县一般公共预算转移性收支执行表</t>
    <phoneticPr fontId="3" type="noConversion"/>
  </si>
  <si>
    <t xml:space="preserve">2018年巫山县一般公共预算转移支付支出执行表 </t>
    <phoneticPr fontId="3" type="noConversion"/>
  </si>
  <si>
    <t>2018年巫山县政府性基金预算收支执行表</t>
    <phoneticPr fontId="3" type="noConversion"/>
  </si>
  <si>
    <t>2018年巫山县政府性基金预算本级支出执行表</t>
    <phoneticPr fontId="3" type="noConversion"/>
  </si>
  <si>
    <t xml:space="preserve">2018年巫山县政府性基金预算转移性收支执行表 </t>
    <phoneticPr fontId="3" type="noConversion"/>
  </si>
  <si>
    <t>2018年巫山县国有资本经营预算收支执行表</t>
    <phoneticPr fontId="3" type="noConversion"/>
  </si>
  <si>
    <t>2018年巫山县社会保险基金预算收支执行表</t>
    <phoneticPr fontId="3" type="noConversion"/>
  </si>
  <si>
    <t>2018年巫山县政府债务限额及余额情况表</t>
    <phoneticPr fontId="3" type="noConversion"/>
  </si>
  <si>
    <t>2018年巫山县政府债券额度分配情况表</t>
    <phoneticPr fontId="3" type="noConversion"/>
  </si>
  <si>
    <t xml:space="preserve">2019年巫山县一般公共预算收支预算表 </t>
    <phoneticPr fontId="3" type="noConversion"/>
  </si>
  <si>
    <t xml:space="preserve">2019年巫山县一般公共预算本级支出预算表 </t>
    <phoneticPr fontId="3" type="noConversion"/>
  </si>
  <si>
    <t xml:space="preserve">2019年巫山县一般公共预算本级基本支出预算表 </t>
    <phoneticPr fontId="3" type="noConversion"/>
  </si>
  <si>
    <t xml:space="preserve">2019年巫山县一般公共预算转移性收支预算表 </t>
    <phoneticPr fontId="3" type="noConversion"/>
  </si>
  <si>
    <t xml:space="preserve">2019年巫山县一般公共预算转移支付支出预算表 </t>
    <phoneticPr fontId="3" type="noConversion"/>
  </si>
  <si>
    <t xml:space="preserve">2019年巫山县政府性基金预算收支预算表 </t>
    <phoneticPr fontId="3" type="noConversion"/>
  </si>
  <si>
    <t xml:space="preserve">2019年巫山县政府性基金预算转移性收支预算表 </t>
    <phoneticPr fontId="3" type="noConversion"/>
  </si>
  <si>
    <t xml:space="preserve">2019年巫山县国有资本经营预算收支预算表 </t>
    <phoneticPr fontId="3" type="noConversion"/>
  </si>
  <si>
    <t xml:space="preserve">2019年巫山县社会保险基金预算收支预算表 </t>
    <phoneticPr fontId="3" type="noConversion"/>
  </si>
  <si>
    <t xml:space="preserve">    环境保护税</t>
    <phoneticPr fontId="3" type="noConversion"/>
  </si>
  <si>
    <t>注：环境保护税于2018年开征，无历史可比数据</t>
    <phoneticPr fontId="3" type="noConversion"/>
  </si>
  <si>
    <t>注：本表直观反映2018年一般公共预算收入与支出的平衡关系。收入总计（本级收入合计+转移性收入合计）=支出总计（本级支出合计+转移性支出合计）。</t>
    <phoneticPr fontId="1" type="noConversion"/>
  </si>
  <si>
    <t>注：本表直观反映2018年国有资本经营预算收入与支出的平衡关系。收入总计（本级收入合计+转移性收入合计）=支出总计（本级支出合计+转移性支出合计）。</t>
    <phoneticPr fontId="1" type="noConversion"/>
  </si>
  <si>
    <t>巫山县</t>
    <phoneticPr fontId="1" type="noConversion"/>
  </si>
  <si>
    <t>2018年政府债务限额</t>
    <phoneticPr fontId="3" type="noConversion"/>
  </si>
  <si>
    <t>2018年政府债务余额</t>
    <phoneticPr fontId="3" type="noConversion"/>
  </si>
  <si>
    <t>其中：2019年到期债务金额</t>
    <phoneticPr fontId="3" type="noConversion"/>
  </si>
  <si>
    <t>2018年置换债券额度</t>
    <phoneticPr fontId="3" type="noConversion"/>
  </si>
  <si>
    <t>2018年新增债券额度</t>
    <phoneticPr fontId="3" type="noConversion"/>
  </si>
  <si>
    <t xml:space="preserve">      地方政府债券收入（再融资）</t>
    <phoneticPr fontId="32" type="noConversion"/>
  </si>
  <si>
    <t xml:space="preserve">      地方政府债务还本支出
     （再融资）</t>
    <phoneticPr fontId="32" type="noConversion"/>
  </si>
  <si>
    <t>注：本表直观反映2019年一般公共预算收入与支出的平衡关系。收入总计（本级收入合计+转移性收入合计）=支出总计（本级支出合计+转移性支出合计）。</t>
    <phoneticPr fontId="1" type="noConversion"/>
  </si>
  <si>
    <t>注：本表详细反映2019年一般公共预算本级支出安排情况，按《预算法》要求细化到功能分类项级科目。</t>
    <phoneticPr fontId="1" type="noConversion"/>
  </si>
  <si>
    <t xml:space="preserve">           支       出</t>
  </si>
  <si>
    <t>预算数</t>
  </si>
  <si>
    <t>本级基本支出合计</t>
  </si>
  <si>
    <t>一、机关工资福利支出</t>
  </si>
  <si>
    <t xml:space="preserve">  工资奖金津补贴</t>
    <phoneticPr fontId="64" type="noConversion"/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</si>
  <si>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</si>
  <si>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</si>
  <si>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</si>
  <si>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</si>
  <si>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</si>
  <si>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</si>
  <si>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</si>
  <si>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</si>
  <si>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</si>
  <si>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</si>
  <si>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</si>
  <si>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</si>
  <si>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</si>
  <si>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三、机关资本性支出（一）</t>
  </si>
  <si>
    <t xml:space="preserve">  设备购置</t>
  </si>
  <si>
    <t xml:space="preserve">  其他资本性支出</t>
  </si>
  <si>
    <t>四、对事业单位经常性补助</t>
  </si>
  <si>
    <t xml:space="preserve">  工资福利支出</t>
  </si>
  <si>
    <t xml:space="preserve">  商品和服务支出</t>
  </si>
  <si>
    <t>五、对事业资本性补助</t>
  </si>
  <si>
    <t xml:space="preserve">  资本性支出（一）</t>
  </si>
  <si>
    <t>六、对个人和家庭的补助</t>
  </si>
  <si>
    <t xml:space="preserve">  社会福利和救助</t>
  </si>
  <si>
    <t xml:space="preserve">  离退休费</t>
  </si>
  <si>
    <t xml:space="preserve">  其他对个人和家庭的补助</t>
  </si>
  <si>
    <t>注：按《预算法》要求，将本级基本支出按经济分类细化到款级科目。本表的本级基本支出合计数与表12的本级基本支出合计数相等。</t>
  </si>
  <si>
    <t>一、文化旅游体育与传媒支出</t>
    <phoneticPr fontId="3" type="noConversion"/>
  </si>
  <si>
    <t>五、其他支出</t>
    <phoneticPr fontId="3" type="noConversion"/>
  </si>
  <si>
    <t>六、债务付息支出</t>
    <phoneticPr fontId="3" type="noConversion"/>
  </si>
  <si>
    <t>注：本表直观反映2019年政府性基金预算收入与支出的平衡关系。收入总计（本级收入合计+转移性收入合计）=支出总计（本级支出合计+转移性支出合计）。</t>
    <phoneticPr fontId="1" type="noConversion"/>
  </si>
  <si>
    <t>转移性收入合计</t>
    <phoneticPr fontId="1" type="noConversion"/>
  </si>
  <si>
    <t>转移性支出合计</t>
    <phoneticPr fontId="1" type="noConversion"/>
  </si>
  <si>
    <t xml:space="preserve">    调出资金</t>
    <phoneticPr fontId="1" type="noConversion"/>
  </si>
  <si>
    <t>注：本表直观反映2019年国有资本经营预算收入与支出的平衡关系。收入总计（本级收入合计）=支出总计（本级支出合计+调出资金）。</t>
    <phoneticPr fontId="1" type="noConversion"/>
  </si>
  <si>
    <t xml:space="preserve">    资源税</t>
    <phoneticPr fontId="1" type="noConversion"/>
  </si>
  <si>
    <t>　　耕地占用税</t>
    <phoneticPr fontId="3" type="noConversion"/>
  </si>
  <si>
    <t>　　烟叶税</t>
  </si>
  <si>
    <t xml:space="preserve">    环境保护税</t>
    <phoneticPr fontId="3" type="noConversion"/>
  </si>
  <si>
    <t>一、上级补助收入</t>
    <phoneticPr fontId="3" type="noConversion"/>
  </si>
  <si>
    <t>一、一般公共服务</t>
  </si>
  <si>
    <t xml:space="preserve">    人大事务</t>
  </si>
  <si>
    <t xml:space="preserve">      其他政府办公厅（室）及相关机构事务支出</t>
  </si>
  <si>
    <t xml:space="preserve">    发展与改革事务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</si>
  <si>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</si>
  <si>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</si>
  <si>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</si>
  <si>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</si>
  <si>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其他统计信息事务支出</t>
  </si>
  <si>
    <t xml:space="preserve">    财政事务</t>
  </si>
  <si>
    <t xml:space="preserve">      其他财政事务支出</t>
  </si>
  <si>
    <t xml:space="preserve">    人力资源事务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</si>
  <si>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</si>
  <si>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</si>
  <si>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</si>
  <si>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</si>
  <si>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其他商贸事务支出</t>
  </si>
  <si>
    <t xml:space="preserve">    档案事务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</si>
  <si>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</si>
  <si>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</si>
  <si>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</si>
  <si>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</si>
  <si>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</si>
  <si>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</si>
  <si>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其他党委办公厅（室）及相关机构事务支出</t>
  </si>
  <si>
    <t xml:space="preserve">    组织事务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</si>
  <si>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</si>
  <si>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</si>
  <si>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</si>
  <si>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</si>
  <si>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</si>
  <si>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</si>
  <si>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</si>
  <si>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公安</t>
  </si>
  <si>
    <t xml:space="preserve">    司法</t>
  </si>
  <si>
    <t xml:space="preserve">      普法宣传</t>
  </si>
  <si>
    <t xml:space="preserve">      法律援助</t>
  </si>
  <si>
    <t xml:space="preserve">      社区矫正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</si>
  <si>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</si>
  <si>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</si>
  <si>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</si>
  <si>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</si>
  <si>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</si>
  <si>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</si>
  <si>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</si>
  <si>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</si>
  <si>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职业教育</t>
  </si>
  <si>
    <t xml:space="preserve">      中专教育</t>
  </si>
  <si>
    <t xml:space="preserve">      职业高中教育</t>
  </si>
  <si>
    <t xml:space="preserve">      特殊学校教育</t>
  </si>
  <si>
    <t xml:space="preserve">    进修及培训</t>
  </si>
  <si>
    <t xml:space="preserve">      干部教育</t>
  </si>
  <si>
    <t xml:space="preserve">    科学技术管理事务</t>
  </si>
  <si>
    <t xml:space="preserve">      其他科学技术管理事务支出</t>
  </si>
  <si>
    <t xml:space="preserve">    社会科学</t>
  </si>
  <si>
    <t xml:space="preserve">      社会科学研究机构</t>
  </si>
  <si>
    <t xml:space="preserve">    科学技术普及</t>
  </si>
  <si>
    <t xml:space="preserve">      机构运行</t>
  </si>
  <si>
    <t xml:space="preserve">      其他科学技术普及支出</t>
  </si>
  <si>
    <t xml:space="preserve">      图书馆</t>
  </si>
  <si>
    <t xml:space="preserve">      文化活动</t>
  </si>
  <si>
    <t xml:space="preserve">      群众文化</t>
  </si>
  <si>
    <t xml:space="preserve">    文物</t>
  </si>
  <si>
    <t xml:space="preserve">      文物保护</t>
  </si>
  <si>
    <t xml:space="preserve">      博物馆</t>
  </si>
  <si>
    <t xml:space="preserve">      其他文物支出</t>
  </si>
  <si>
    <t xml:space="preserve">    体育</t>
  </si>
  <si>
    <t xml:space="preserve">      广播</t>
  </si>
  <si>
    <t xml:space="preserve">      电视</t>
  </si>
  <si>
    <t xml:space="preserve">    其他文化体育与传媒支出</t>
  </si>
  <si>
    <t xml:space="preserve">      其他文化体育与传媒支出</t>
  </si>
  <si>
    <t xml:space="preserve">    人力资源和社会保障管理事务</t>
  </si>
  <si>
    <t xml:space="preserve">      就业管理事务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</si>
  <si>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</si>
  <si>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</si>
  <si>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</si>
  <si>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</si>
  <si>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</si>
  <si>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</si>
  <si>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</si>
  <si>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</si>
  <si>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</si>
  <si>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</si>
  <si>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</si>
  <si>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</si>
  <si>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</si>
  <si>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</si>
  <si>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</si>
  <si>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</si>
  <si>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</si>
  <si>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</si>
  <si>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</si>
  <si>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</si>
  <si>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</si>
  <si>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</si>
  <si>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</si>
  <si>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</si>
  <si>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</si>
  <si>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</si>
  <si>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</si>
  <si>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</si>
  <si>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</si>
  <si>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</si>
  <si>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</si>
  <si>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</si>
  <si>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</si>
  <si>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</si>
  <si>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</si>
  <si>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</si>
  <si>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</si>
  <si>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</si>
  <si>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</si>
  <si>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</si>
  <si>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</si>
  <si>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</si>
  <si>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</si>
  <si>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</si>
  <si>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</si>
  <si>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</si>
  <si>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</si>
  <si>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</si>
  <si>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</si>
  <si>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</si>
  <si>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</si>
  <si>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</si>
  <si>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</si>
  <si>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</si>
  <si>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</si>
  <si>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</si>
  <si>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其他社会保障和就业支出</t>
  </si>
  <si>
    <t xml:space="preserve">    公立医院</t>
  </si>
  <si>
    <t xml:space="preserve">      精神病医院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</si>
  <si>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</si>
  <si>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</si>
  <si>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</si>
  <si>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</si>
  <si>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</si>
  <si>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</si>
  <si>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</si>
  <si>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</si>
  <si>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</si>
  <si>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</si>
  <si>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</si>
  <si>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</si>
  <si>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</si>
  <si>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</si>
  <si>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</si>
  <si>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</si>
  <si>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</si>
  <si>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</si>
  <si>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</si>
  <si>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</si>
  <si>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</si>
  <si>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</si>
  <si>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</si>
  <si>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</si>
  <si>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</si>
  <si>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</si>
  <si>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</si>
  <si>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</si>
  <si>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环境保护管理事务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</si>
  <si>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</si>
  <si>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</si>
  <si>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</si>
  <si>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污染防治</t>
  </si>
  <si>
    <t xml:space="preserve">      水体</t>
  </si>
  <si>
    <t xml:space="preserve">    自然生态保护</t>
  </si>
  <si>
    <t xml:space="preserve">      农村环境保护</t>
  </si>
  <si>
    <t xml:space="preserve">    天然林保护</t>
  </si>
  <si>
    <t xml:space="preserve">      社会保险补助</t>
  </si>
  <si>
    <t xml:space="preserve">    退耕还林</t>
  </si>
  <si>
    <t xml:space="preserve">      退耕现金</t>
  </si>
  <si>
    <t xml:space="preserve">      其他退耕还林支出</t>
  </si>
  <si>
    <t xml:space="preserve">    风沙荒漠治理</t>
  </si>
  <si>
    <t xml:space="preserve">      其他风沙荒漠治理支出</t>
  </si>
  <si>
    <t xml:space="preserve">    其他节能环保支出</t>
  </si>
  <si>
    <t xml:space="preserve">      城乡社区管理事务</t>
  </si>
  <si>
    <t xml:space="preserve">        行政运行</t>
  </si>
  <si>
    <t xml:space="preserve">        其他城乡社区管理事务支出</t>
  </si>
  <si>
    <t xml:space="preserve">      城乡社区环境卫生</t>
  </si>
  <si>
    <t xml:space="preserve">      其他城乡社区支出</t>
  </si>
  <si>
    <t xml:space="preserve">      农业</t>
  </si>
  <si>
    <t xml:space="preserve">        事业运行</t>
  </si>
  <si>
    <t xml:space="preserve">        病虫害控制</t>
  </si>
  <si>
    <t xml:space="preserve">        执法监管</t>
  </si>
  <si>
    <t xml:space="preserve">        农业行业业务管理</t>
  </si>
  <si>
    <t xml:space="preserve">        农业生产支持补贴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</si>
  <si>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</si>
  <si>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</si>
  <si>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</si>
  <si>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</si>
  <si>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森林培育</t>
  </si>
  <si>
    <t xml:space="preserve">        森林资源管理</t>
  </si>
  <si>
    <t xml:space="preserve">        森林生态效益补偿</t>
  </si>
  <si>
    <t xml:space="preserve">      水利</t>
  </si>
  <si>
    <t xml:space="preserve">        水利工程建设</t>
  </si>
  <si>
    <t xml:space="preserve">        水利工程运行与维护</t>
  </si>
  <si>
    <t xml:space="preserve">        水土保持</t>
  </si>
  <si>
    <t xml:space="preserve">        水文测报</t>
  </si>
  <si>
    <t xml:space="preserve">        防汛</t>
  </si>
  <si>
    <t xml:space="preserve">        江河湖库水系综合整治</t>
  </si>
  <si>
    <t xml:space="preserve">        大中型水库移民后期扶持专项支出</t>
  </si>
  <si>
    <t xml:space="preserve">      扶贫</t>
  </si>
  <si>
    <t xml:space="preserve">        农村基础设施建设</t>
  </si>
  <si>
    <t xml:space="preserve">        生产发展</t>
  </si>
  <si>
    <t xml:space="preserve">        扶贫事业机构</t>
  </si>
  <si>
    <t xml:space="preserve">        其他扶贫支出</t>
  </si>
  <si>
    <t xml:space="preserve">      农业综合开发</t>
  </si>
  <si>
    <t xml:space="preserve">        土地治理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</si>
  <si>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</si>
  <si>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</si>
  <si>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</si>
  <si>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</si>
  <si>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</si>
  <si>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</si>
  <si>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农业保险保费补贴</t>
  </si>
  <si>
    <t xml:space="preserve">        创业担保贷款贴息</t>
  </si>
  <si>
    <t xml:space="preserve">      公路水路运输</t>
  </si>
  <si>
    <t xml:space="preserve">        公路养护</t>
  </si>
  <si>
    <t xml:space="preserve">        公路运输管理</t>
  </si>
  <si>
    <t xml:space="preserve">        水路运输管理支出</t>
  </si>
  <si>
    <t xml:space="preserve">        取消政府还贷二级公路收费专项支出</t>
  </si>
  <si>
    <t xml:space="preserve">        其他公路水路运输支出</t>
  </si>
  <si>
    <t xml:space="preserve">        一般行政管理事务</t>
  </si>
  <si>
    <t xml:space="preserve">      成品油价格改革对交通运输的补贴</t>
  </si>
  <si>
    <t xml:space="preserve">        成品油价格改革补贴其他支出</t>
  </si>
  <si>
    <t xml:space="preserve">      车辆购置税支出</t>
  </si>
  <si>
    <t xml:space="preserve">        车辆购置税用于公路等基础设施建设支出</t>
  </si>
  <si>
    <t xml:space="preserve">      资源勘探开发</t>
  </si>
  <si>
    <t xml:space="preserve">        其他资源勘探业支出</t>
  </si>
  <si>
    <t xml:space="preserve">      制造业</t>
  </si>
  <si>
    <t xml:space="preserve">        其他制造业支出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</si>
  <si>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</si>
  <si>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</si>
  <si>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</si>
  <si>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商业流通事务</t>
  </si>
  <si>
    <t xml:space="preserve">        其他商业流通事务支出</t>
  </si>
  <si>
    <t xml:space="preserve">      涉外发展服务支出</t>
  </si>
  <si>
    <t xml:space="preserve">        其他涉外发展服务支出</t>
  </si>
  <si>
    <t xml:space="preserve">      气象事务</t>
  </si>
  <si>
    <t xml:space="preserve">        气象事业机构</t>
  </si>
  <si>
    <t xml:space="preserve">        气象服务</t>
  </si>
  <si>
    <t xml:space="preserve">      保障性安居工程支出</t>
  </si>
  <si>
    <t xml:space="preserve">        棚户区改造</t>
  </si>
  <si>
    <t xml:space="preserve">      住房改革支出</t>
  </si>
  <si>
    <t xml:space="preserve">        住房公积金</t>
  </si>
  <si>
    <t xml:space="preserve">      粮油事务</t>
  </si>
  <si>
    <t xml:space="preserve">        其他粮油事务支出</t>
  </si>
  <si>
    <t xml:space="preserve">      地方政府一般债务付息支出</t>
  </si>
  <si>
    <t xml:space="preserve">        地方政府一般债券付息支出</t>
  </si>
  <si>
    <t xml:space="preserve">      地方政府一般债务发行费用支出</t>
  </si>
  <si>
    <t xml:space="preserve">       医疗卫生与计划生育</t>
    <phoneticPr fontId="1" type="noConversion"/>
  </si>
  <si>
    <t xml:space="preserve">       国土海洋气象等</t>
    <phoneticPr fontId="1" type="noConversion"/>
  </si>
  <si>
    <t xml:space="preserve">       教育</t>
    <phoneticPr fontId="1" type="noConversion"/>
  </si>
  <si>
    <r>
      <t xml:space="preserve">       文化</t>
    </r>
    <r>
      <rPr>
        <sz val="11"/>
        <rFont val="宋体"/>
        <family val="3"/>
        <charset val="134"/>
      </rPr>
      <t>体育与传媒</t>
    </r>
    <phoneticPr fontId="1" type="noConversion"/>
  </si>
  <si>
    <t xml:space="preserve">       社会保障和就业</t>
    <phoneticPr fontId="1" type="noConversion"/>
  </si>
  <si>
    <t xml:space="preserve">       节能环保</t>
    <phoneticPr fontId="1" type="noConversion"/>
  </si>
  <si>
    <t xml:space="preserve">       城乡社区</t>
    <phoneticPr fontId="1" type="noConversion"/>
  </si>
  <si>
    <t xml:space="preserve">       农林水</t>
    <phoneticPr fontId="1" type="noConversion"/>
  </si>
  <si>
    <t xml:space="preserve">       交通运输</t>
    <phoneticPr fontId="1" type="noConversion"/>
  </si>
  <si>
    <t xml:space="preserve">       资源勘探信息等</t>
    <phoneticPr fontId="1" type="noConversion"/>
  </si>
  <si>
    <t xml:space="preserve">       商业服务业等</t>
    <phoneticPr fontId="1" type="noConversion"/>
  </si>
  <si>
    <t xml:space="preserve">       住房保障</t>
    <phoneticPr fontId="1" type="noConversion"/>
  </si>
  <si>
    <t xml:space="preserve">       其他</t>
    <phoneticPr fontId="1" type="noConversion"/>
  </si>
  <si>
    <t xml:space="preserve">      体制补助</t>
    <phoneticPr fontId="1" type="noConversion"/>
  </si>
  <si>
    <t xml:space="preserve">      均衡性转移支付</t>
    <phoneticPr fontId="1" type="noConversion"/>
  </si>
  <si>
    <t xml:space="preserve">      县级基本财力保障机制奖补资金</t>
    <phoneticPr fontId="1" type="noConversion"/>
  </si>
  <si>
    <t xml:space="preserve">      结算补助</t>
    <phoneticPr fontId="1" type="noConversion"/>
  </si>
  <si>
    <t xml:space="preserve">      基层公检法司转移支付</t>
    <phoneticPr fontId="1" type="noConversion"/>
  </si>
  <si>
    <t xml:space="preserve">      城乡义务教育转移支付</t>
    <phoneticPr fontId="1" type="noConversion"/>
  </si>
  <si>
    <r>
      <t xml:space="preserve">      城乡居民</t>
    </r>
    <r>
      <rPr>
        <sz val="11"/>
        <color theme="1"/>
        <rFont val="宋体"/>
        <family val="3"/>
        <charset val="134"/>
      </rPr>
      <t>基本医疗保险转移支付</t>
    </r>
    <phoneticPr fontId="3" type="noConversion"/>
  </si>
  <si>
    <t xml:space="preserve">      农村综合改革转移支付</t>
    <phoneticPr fontId="1" type="noConversion"/>
  </si>
  <si>
    <t xml:space="preserve">      产粮（油）大县奖励资金</t>
    <phoneticPr fontId="1" type="noConversion"/>
  </si>
  <si>
    <t xml:space="preserve">      重点生态功能区转移支付</t>
    <phoneticPr fontId="1" type="noConversion"/>
  </si>
  <si>
    <t xml:space="preserve">      固定数额补助</t>
    <phoneticPr fontId="1" type="noConversion"/>
  </si>
  <si>
    <t xml:space="preserve">      贫困地区转移支付</t>
    <phoneticPr fontId="1" type="noConversion"/>
  </si>
  <si>
    <t xml:space="preserve">      其他一般性转移支付</t>
    <phoneticPr fontId="1" type="noConversion"/>
  </si>
  <si>
    <t>一、上级补助收入</t>
    <phoneticPr fontId="1" type="noConversion"/>
  </si>
  <si>
    <t>一、上解支出</t>
    <phoneticPr fontId="3" type="noConversion"/>
  </si>
  <si>
    <t>二、地方政府债务还本支出</t>
    <phoneticPr fontId="1" type="noConversion"/>
  </si>
  <si>
    <t>三、安排预算稳定调节基金</t>
    <phoneticPr fontId="1" type="noConversion"/>
  </si>
  <si>
    <t xml:space="preserve">四、地方政府债券转贷支出 </t>
    <phoneticPr fontId="1" type="noConversion"/>
  </si>
  <si>
    <t>巫山县</t>
    <phoneticPr fontId="3" type="noConversion"/>
  </si>
  <si>
    <t>4.改善普通高中办学条件补助资金</t>
  </si>
  <si>
    <t>25.农业综合开发补助资金</t>
  </si>
  <si>
    <t xml:space="preserve">    大中型水库移民后期扶持基金支出</t>
  </si>
  <si>
    <t xml:space="preserve">      移民补助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</si>
  <si>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</si>
  <si>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</si>
  <si>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基础设施建设和经济发展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</si>
  <si>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</si>
  <si>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</si>
  <si>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</si>
  <si>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</si>
  <si>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其他国有土地使用权出让收入安排的支出</t>
  </si>
  <si>
    <t xml:space="preserve">    国有土地收益基金及对应专项债务收入安排的支出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</si>
  <si>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</si>
  <si>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</si>
  <si>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</si>
  <si>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</si>
  <si>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</si>
  <si>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</si>
  <si>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</si>
  <si>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</si>
  <si>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</si>
  <si>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</si>
  <si>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</si>
  <si>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</si>
  <si>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</si>
  <si>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</si>
  <si>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</si>
  <si>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</si>
  <si>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</si>
  <si>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</si>
  <si>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基础设施建设和经济发展</t>
    <phoneticPr fontId="3" type="noConversion"/>
  </si>
  <si>
    <t xml:space="preserve">  一、社会保障和就业支出</t>
    <phoneticPr fontId="3" type="noConversion"/>
  </si>
  <si>
    <t xml:space="preserve">  二、城乡社区支出</t>
    <phoneticPr fontId="3" type="noConversion"/>
  </si>
  <si>
    <t xml:space="preserve">  三、农林水支出</t>
    <phoneticPr fontId="3" type="noConversion"/>
  </si>
  <si>
    <t xml:space="preserve">  四、商业服务业等支出</t>
    <phoneticPr fontId="3" type="noConversion"/>
  </si>
  <si>
    <t xml:space="preserve">  五、其他支出</t>
    <phoneticPr fontId="3" type="noConversion"/>
  </si>
  <si>
    <t xml:space="preserve">  六、债务付息支出</t>
    <phoneticPr fontId="3" type="noConversion"/>
  </si>
  <si>
    <t>一、社会保障和就业</t>
    <phoneticPr fontId="1" type="noConversion"/>
  </si>
  <si>
    <t>四、商业服务业等</t>
    <phoneticPr fontId="3" type="noConversion"/>
  </si>
  <si>
    <t>一、上级补助收入</t>
    <phoneticPr fontId="3" type="noConversion"/>
  </si>
  <si>
    <t>一、清算收入</t>
    <phoneticPr fontId="3" type="noConversion"/>
  </si>
  <si>
    <t>二、其他国有资本经营预算收入</t>
    <phoneticPr fontId="3" type="noConversion"/>
  </si>
  <si>
    <t xml:space="preserve">    “三供一业”移交补助支出</t>
    <phoneticPr fontId="3" type="noConversion"/>
  </si>
  <si>
    <t xml:space="preserve">    资源税</t>
    <phoneticPr fontId="32" type="noConversion"/>
  </si>
  <si>
    <t xml:space="preserve">    印花税</t>
    <phoneticPr fontId="32" type="noConversion"/>
  </si>
  <si>
    <t xml:space="preserve">    城镇土地使用税</t>
    <phoneticPr fontId="32" type="noConversion"/>
  </si>
  <si>
    <t xml:space="preserve">    土地增值税</t>
    <phoneticPr fontId="32" type="noConversion"/>
  </si>
  <si>
    <t xml:space="preserve">    耕地占用税</t>
    <phoneticPr fontId="32" type="noConversion"/>
  </si>
  <si>
    <t xml:space="preserve">    契税</t>
    <phoneticPr fontId="32" type="noConversion"/>
  </si>
  <si>
    <t xml:space="preserve">    烟叶税</t>
    <phoneticPr fontId="32" type="noConversion"/>
  </si>
  <si>
    <t xml:space="preserve">    环境保护税</t>
    <phoneticPr fontId="32" type="noConversion"/>
  </si>
  <si>
    <t>　　专项收入</t>
    <phoneticPr fontId="32" type="noConversion"/>
  </si>
  <si>
    <t>　　行政事业性收费收入</t>
    <phoneticPr fontId="32" type="noConversion"/>
  </si>
  <si>
    <t>　　罚没收入</t>
    <phoneticPr fontId="32" type="noConversion"/>
  </si>
  <si>
    <t>　　国有资源(资产)有偿使用收入</t>
    <phoneticPr fontId="32" type="noConversion"/>
  </si>
  <si>
    <t xml:space="preserve">    捐赠收入</t>
    <phoneticPr fontId="32" type="noConversion"/>
  </si>
  <si>
    <t xml:space="preserve">    政府住房基金收入</t>
    <phoneticPr fontId="32" type="noConversion"/>
  </si>
  <si>
    <t>　  其他收入</t>
    <phoneticPr fontId="32" type="noConversion"/>
  </si>
  <si>
    <t>一、上级补助收入</t>
    <phoneticPr fontId="32" type="noConversion"/>
  </si>
  <si>
    <t>二、上年结转结余收入</t>
    <phoneticPr fontId="32" type="noConversion"/>
  </si>
  <si>
    <t>五、地方政府债务收入</t>
    <phoneticPr fontId="1" type="noConversion"/>
  </si>
  <si>
    <t xml:space="preserve">    其他科学技术支出</t>
  </si>
  <si>
    <t xml:space="preserve">      其他科学技术支出</t>
  </si>
  <si>
    <t xml:space="preserve">      群众体育</t>
  </si>
  <si>
    <t xml:space="preserve">      军队移交政府离退休干部管理机构</t>
  </si>
  <si>
    <t xml:space="preserve">      假肢矫形</t>
  </si>
  <si>
    <t xml:space="preserve">      财政对城乡居民基本养老保险基金的补助</t>
  </si>
  <si>
    <t xml:space="preserve">    财政对其他社会保险基金的补助</t>
  </si>
  <si>
    <t xml:space="preserve">      其他财政对社会保险基金的补助</t>
  </si>
  <si>
    <t xml:space="preserve">      其他优抚对象医疗支出</t>
  </si>
  <si>
    <t xml:space="preserve">      固体废弃物与化学品</t>
  </si>
  <si>
    <t xml:space="preserve">      其他自然生态保护支出</t>
  </si>
  <si>
    <t xml:space="preserve">      天然林保护工程建设</t>
  </si>
  <si>
    <t xml:space="preserve">      其他天然林保护支出</t>
  </si>
  <si>
    <t xml:space="preserve">        涉农贷款增量奖励</t>
  </si>
  <si>
    <t xml:space="preserve">        其他支出</t>
  </si>
  <si>
    <t xml:space="preserve">      行政运行</t>
    <phoneticPr fontId="3" type="noConversion"/>
  </si>
  <si>
    <t xml:space="preserve">      事业运行</t>
    <phoneticPr fontId="3" type="noConversion"/>
  </si>
  <si>
    <t xml:space="preserve">      其他组织事务支出</t>
    <phoneticPr fontId="3" type="noConversion"/>
  </si>
  <si>
    <t xml:space="preserve">    市场监督管理事务</t>
    <phoneticPr fontId="3" type="noConversion"/>
  </si>
  <si>
    <t xml:space="preserve">      其他市场监督管理事务</t>
    <phoneticPr fontId="3" type="noConversion"/>
  </si>
  <si>
    <t xml:space="preserve">      其他一般公共服务支出</t>
    <phoneticPr fontId="3" type="noConversion"/>
  </si>
  <si>
    <t xml:space="preserve">    武装警察部队</t>
    <phoneticPr fontId="3" type="noConversion"/>
  </si>
  <si>
    <t xml:space="preserve">      其他武装警察部队支出</t>
    <phoneticPr fontId="3" type="noConversion"/>
  </si>
  <si>
    <t xml:space="preserve">      信息化建设</t>
    <phoneticPr fontId="3" type="noConversion"/>
  </si>
  <si>
    <t xml:space="preserve">      其他公安支出</t>
    <phoneticPr fontId="3" type="noConversion"/>
  </si>
  <si>
    <t xml:space="preserve">    特殊教育</t>
    <phoneticPr fontId="3" type="noConversion"/>
  </si>
  <si>
    <t xml:space="preserve">      其他社会科学支出</t>
    <phoneticPr fontId="3" type="noConversion"/>
  </si>
  <si>
    <t>七、文化旅游体育与传媒支出</t>
    <phoneticPr fontId="3" type="noConversion"/>
  </si>
  <si>
    <t xml:space="preserve">    文化和旅游</t>
    <phoneticPr fontId="3" type="noConversion"/>
  </si>
  <si>
    <t xml:space="preserve">      文化和旅游市场管理</t>
    <phoneticPr fontId="3" type="noConversion"/>
  </si>
  <si>
    <t xml:space="preserve">      其他文化和旅游支出</t>
    <phoneticPr fontId="3" type="noConversion"/>
  </si>
  <si>
    <t xml:space="preserve">    广播电视</t>
    <phoneticPr fontId="3" type="noConversion"/>
  </si>
  <si>
    <t xml:space="preserve">      军队转业干部安置</t>
    <phoneticPr fontId="3" type="noConversion"/>
  </si>
  <si>
    <t xml:space="preserve">    退役军人管理事务</t>
    <phoneticPr fontId="3" type="noConversion"/>
  </si>
  <si>
    <t xml:space="preserve">      拥军优属</t>
    <phoneticPr fontId="3" type="noConversion"/>
  </si>
  <si>
    <t>九、卫生健康支出</t>
    <phoneticPr fontId="3" type="noConversion"/>
  </si>
  <si>
    <t xml:space="preserve">    卫生健康管理事务</t>
    <phoneticPr fontId="3" type="noConversion"/>
  </si>
  <si>
    <t xml:space="preserve">      其他卫生健康管理事务支出</t>
    <phoneticPr fontId="3" type="noConversion"/>
  </si>
  <si>
    <t xml:space="preserve">    老龄卫生健康服务</t>
    <phoneticPr fontId="3" type="noConversion"/>
  </si>
  <si>
    <t xml:space="preserve">      老龄卫生健康服务</t>
    <phoneticPr fontId="3" type="noConversion"/>
  </si>
  <si>
    <t xml:space="preserve">    其他卫生健康支出</t>
    <phoneticPr fontId="3" type="noConversion"/>
  </si>
  <si>
    <t xml:space="preserve">      其他卫生健康支出</t>
    <phoneticPr fontId="3" type="noConversion"/>
  </si>
  <si>
    <t xml:space="preserve">        其他农业支出</t>
    <phoneticPr fontId="3" type="noConversion"/>
  </si>
  <si>
    <t xml:space="preserve">      林业和草原</t>
    <phoneticPr fontId="3" type="noConversion"/>
  </si>
  <si>
    <t xml:space="preserve">        事业机构</t>
    <phoneticPr fontId="3" type="noConversion"/>
  </si>
  <si>
    <t xml:space="preserve">        自然保护区等管理</t>
    <phoneticPr fontId="3" type="noConversion"/>
  </si>
  <si>
    <t xml:space="preserve">        执法与监督</t>
    <phoneticPr fontId="3" type="noConversion"/>
  </si>
  <si>
    <t xml:space="preserve">        防灾减灾</t>
    <phoneticPr fontId="3" type="noConversion"/>
  </si>
  <si>
    <t xml:space="preserve">        其他林业和草原支出</t>
    <phoneticPr fontId="3" type="noConversion"/>
  </si>
  <si>
    <t>十八、自然资源海洋气象等支出</t>
    <phoneticPr fontId="3" type="noConversion"/>
  </si>
  <si>
    <t xml:space="preserve">      自然资源事务</t>
    <phoneticPr fontId="3" type="noConversion"/>
  </si>
  <si>
    <t xml:space="preserve">        自然资源规划及管理</t>
    <phoneticPr fontId="3" type="noConversion"/>
  </si>
  <si>
    <t>二十一、灾害防治及应急管理支出</t>
    <phoneticPr fontId="3" type="noConversion"/>
  </si>
  <si>
    <t xml:space="preserve">     应急管理事务</t>
    <phoneticPr fontId="3" type="noConversion"/>
  </si>
  <si>
    <t xml:space="preserve">       行政运行</t>
    <phoneticPr fontId="3" type="noConversion"/>
  </si>
  <si>
    <t xml:space="preserve">       其他应急管理支出</t>
    <phoneticPr fontId="3" type="noConversion"/>
  </si>
  <si>
    <t xml:space="preserve">     消防事务</t>
    <phoneticPr fontId="3" type="noConversion"/>
  </si>
  <si>
    <t xml:space="preserve">       其他消防事务支出</t>
    <phoneticPr fontId="3" type="noConversion"/>
  </si>
  <si>
    <t xml:space="preserve">     自然灾害救灾及恢复重建支出</t>
    <phoneticPr fontId="3" type="noConversion"/>
  </si>
  <si>
    <t xml:space="preserve">       中央自然灾害生活补助</t>
    <phoneticPr fontId="3" type="noConversion"/>
  </si>
  <si>
    <t xml:space="preserve">       地方自然灾害生活补助</t>
    <phoneticPr fontId="3" type="noConversion"/>
  </si>
  <si>
    <t>二十二、预备费</t>
    <phoneticPr fontId="3" type="noConversion"/>
  </si>
  <si>
    <t>二十三、债务付息支出</t>
    <phoneticPr fontId="3" type="noConversion"/>
  </si>
  <si>
    <t>二十四、债务发行费用支出</t>
    <phoneticPr fontId="3" type="noConversion"/>
  </si>
  <si>
    <t>二十五、其他支出</t>
    <phoneticPr fontId="3" type="noConversion"/>
  </si>
  <si>
    <t>一般公共服务支出</t>
    <phoneticPr fontId="32" type="noConversion"/>
  </si>
  <si>
    <t>公共安全支出</t>
    <phoneticPr fontId="32" type="noConversion"/>
  </si>
  <si>
    <t>教育支出</t>
    <phoneticPr fontId="32" type="noConversion"/>
  </si>
  <si>
    <t>科学技术支出</t>
    <phoneticPr fontId="32" type="noConversion"/>
  </si>
  <si>
    <t>文化旅游体育与传媒支出</t>
    <phoneticPr fontId="32" type="noConversion"/>
  </si>
  <si>
    <t>社会保障和就业支出</t>
    <phoneticPr fontId="32" type="noConversion"/>
  </si>
  <si>
    <t>卫生健康支出</t>
    <phoneticPr fontId="32" type="noConversion"/>
  </si>
  <si>
    <t>节能环保支出</t>
    <phoneticPr fontId="32" type="noConversion"/>
  </si>
  <si>
    <t>城乡社区支出</t>
    <phoneticPr fontId="32" type="noConversion"/>
  </si>
  <si>
    <t>农林水支出</t>
    <phoneticPr fontId="32" type="noConversion"/>
  </si>
  <si>
    <t>交通运输支出</t>
    <phoneticPr fontId="32" type="noConversion"/>
  </si>
  <si>
    <t>资源勘探信息等支出</t>
    <phoneticPr fontId="32" type="noConversion"/>
  </si>
  <si>
    <t>商业服务业等支出</t>
    <phoneticPr fontId="32" type="noConversion"/>
  </si>
  <si>
    <t>自然资源海洋气象等支出</t>
    <phoneticPr fontId="32" type="noConversion"/>
  </si>
  <si>
    <t>住房保障支出</t>
    <phoneticPr fontId="32" type="noConversion"/>
  </si>
  <si>
    <t>粮油物资储备支出</t>
    <phoneticPr fontId="32" type="noConversion"/>
  </si>
  <si>
    <t>灾害防治及应急管理支出</t>
    <phoneticPr fontId="32" type="noConversion"/>
  </si>
  <si>
    <t>预备费</t>
    <phoneticPr fontId="32" type="noConversion"/>
  </si>
  <si>
    <t>其他支出</t>
    <phoneticPr fontId="32" type="noConversion"/>
  </si>
  <si>
    <t>债务付息支出</t>
    <phoneticPr fontId="32" type="noConversion"/>
  </si>
  <si>
    <t>债务发行费支出</t>
    <phoneticPr fontId="32" type="noConversion"/>
  </si>
  <si>
    <t xml:space="preserve">       体制补助</t>
    <phoneticPr fontId="1" type="noConversion"/>
  </si>
  <si>
    <t xml:space="preserve">       均衡性转移支付</t>
    <phoneticPr fontId="1" type="noConversion"/>
  </si>
  <si>
    <t xml:space="preserve">       县级基本财力保障机制奖补资金</t>
    <phoneticPr fontId="1" type="noConversion"/>
  </si>
  <si>
    <t xml:space="preserve">       结算补助</t>
    <phoneticPr fontId="1" type="noConversion"/>
  </si>
  <si>
    <t xml:space="preserve">       基层公检法司转移支付</t>
    <phoneticPr fontId="1" type="noConversion"/>
  </si>
  <si>
    <t xml:space="preserve">       城乡义务教育转移支付</t>
    <phoneticPr fontId="1" type="noConversion"/>
  </si>
  <si>
    <r>
      <t xml:space="preserve">       城乡居民</t>
    </r>
    <r>
      <rPr>
        <sz val="11"/>
        <color rgb="FFFF0000"/>
        <rFont val="宋体"/>
        <family val="3"/>
        <charset val="134"/>
      </rPr>
      <t>基本</t>
    </r>
    <r>
      <rPr>
        <sz val="11"/>
        <rFont val="宋体"/>
        <family val="3"/>
        <charset val="134"/>
      </rPr>
      <t>医疗保险转移支付</t>
    </r>
    <phoneticPr fontId="3" type="noConversion"/>
  </si>
  <si>
    <t xml:space="preserve">       农村综合改革转移支付</t>
    <phoneticPr fontId="1" type="noConversion"/>
  </si>
  <si>
    <t xml:space="preserve">       产粮（油）大县奖励资金</t>
    <phoneticPr fontId="1" type="noConversion"/>
  </si>
  <si>
    <t xml:space="preserve">       重点生态功能区转移支付</t>
    <phoneticPr fontId="1" type="noConversion"/>
  </si>
  <si>
    <t xml:space="preserve">       固定数额补助</t>
    <phoneticPr fontId="1" type="noConversion"/>
  </si>
  <si>
    <t xml:space="preserve">       贫困地区转移支付</t>
    <phoneticPr fontId="1" type="noConversion"/>
  </si>
  <si>
    <t xml:space="preserve">       其他一般性转移支付</t>
    <phoneticPr fontId="1" type="noConversion"/>
  </si>
  <si>
    <t>二、上年结转</t>
    <phoneticPr fontId="3" type="noConversion"/>
  </si>
  <si>
    <t>五、地方政府一般债务转贷收入</t>
    <phoneticPr fontId="3" type="noConversion"/>
  </si>
  <si>
    <t>二、地方政府一般债务还本支出</t>
    <phoneticPr fontId="3" type="noConversion"/>
  </si>
  <si>
    <t xml:space="preserve">       一般公共服务</t>
    <phoneticPr fontId="1" type="noConversion"/>
  </si>
  <si>
    <t xml:space="preserve">       教育</t>
    <phoneticPr fontId="1" type="noConversion"/>
  </si>
  <si>
    <t xml:space="preserve">       文化旅游体育与传媒</t>
    <phoneticPr fontId="1" type="noConversion"/>
  </si>
  <si>
    <t xml:space="preserve">       社会保障和就业</t>
    <phoneticPr fontId="1" type="noConversion"/>
  </si>
  <si>
    <r>
      <t xml:space="preserve">  </t>
    </r>
    <r>
      <rPr>
        <sz val="11"/>
        <color rgb="FFFF0000"/>
        <rFont val="宋体"/>
        <family val="3"/>
        <charset val="134"/>
      </rPr>
      <t xml:space="preserve">    卫生健康</t>
    </r>
    <phoneticPr fontId="1" type="noConversion"/>
  </si>
  <si>
    <t xml:space="preserve">       节能环保</t>
    <phoneticPr fontId="1" type="noConversion"/>
  </si>
  <si>
    <t xml:space="preserve">       农林水</t>
    <phoneticPr fontId="1" type="noConversion"/>
  </si>
  <si>
    <t xml:space="preserve">       交通运输</t>
    <phoneticPr fontId="1" type="noConversion"/>
  </si>
  <si>
    <t xml:space="preserve">       资源勘探信息等</t>
    <phoneticPr fontId="1" type="noConversion"/>
  </si>
  <si>
    <t xml:space="preserve">       商业服务业等</t>
    <phoneticPr fontId="1" type="noConversion"/>
  </si>
  <si>
    <t xml:space="preserve">       住房保障</t>
    <phoneticPr fontId="1" type="noConversion"/>
  </si>
  <si>
    <t>巫山县</t>
    <phoneticPr fontId="3" type="noConversion"/>
  </si>
  <si>
    <t>二、上年结转</t>
    <phoneticPr fontId="1" type="noConversion"/>
  </si>
  <si>
    <t>一、上级补助</t>
    <phoneticPr fontId="1" type="noConversion"/>
  </si>
  <si>
    <t>二、社会保障和就业</t>
    <phoneticPr fontId="3" type="noConversion"/>
  </si>
  <si>
    <t>三、城乡社区支出</t>
    <phoneticPr fontId="3" type="noConversion"/>
  </si>
  <si>
    <t>四、农林水支出</t>
    <phoneticPr fontId="3" type="noConversion"/>
  </si>
  <si>
    <t>一、基金上解</t>
    <phoneticPr fontId="1" type="noConversion"/>
  </si>
  <si>
    <t xml:space="preserve">      其他国有土地收益基金支出</t>
  </si>
  <si>
    <t xml:space="preserve">      其他城市基础设施配套费安排的支出</t>
  </si>
  <si>
    <t xml:space="preserve">      用于残疾人事业的彩票公益金支出</t>
  </si>
  <si>
    <t>表23</t>
    <phoneticPr fontId="3" type="noConversion"/>
  </si>
  <si>
    <t xml:space="preserve">2019年巫山县政府性基金预算本级支出预算表 </t>
    <phoneticPr fontId="3" type="noConversion"/>
  </si>
  <si>
    <t>一、文化旅游体育与传媒支出</t>
    <phoneticPr fontId="3" type="noConversion"/>
  </si>
  <si>
    <t xml:space="preserve">   旅游发展基金支出</t>
    <phoneticPr fontId="3" type="noConversion"/>
  </si>
  <si>
    <t xml:space="preserve">      地方旅游开发项目补助</t>
    <phoneticPr fontId="3" type="noConversion"/>
  </si>
  <si>
    <t xml:space="preserve">    小型水库移民扶助基金安排的支出</t>
    <phoneticPr fontId="3" type="noConversion"/>
  </si>
  <si>
    <t>注：本表详细反映2019年政府性基金预算本级支出安排情况，按《预算法》要求细化到功能分类项级科目。</t>
    <phoneticPr fontId="1" type="noConversion"/>
  </si>
  <si>
    <t xml:space="preserve">      其他国有土地使用权出让收入安排的支出</t>
    <phoneticPr fontId="3" type="noConversion"/>
  </si>
  <si>
    <t xml:space="preserve">    农业土地开发资金安排的支出</t>
    <phoneticPr fontId="3" type="noConversion"/>
  </si>
  <si>
    <t xml:space="preserve">    城市基础设施配套费安排的支出</t>
    <phoneticPr fontId="3" type="noConversion"/>
  </si>
  <si>
    <t xml:space="preserve">    污水处理费收入安排的支出</t>
    <phoneticPr fontId="3" type="noConversion"/>
  </si>
  <si>
    <t xml:space="preserve">      其他污水处理费安排的支出</t>
    <phoneticPr fontId="3" type="noConversion"/>
  </si>
  <si>
    <t xml:space="preserve">    大中型水库库区基金安排的支出</t>
    <phoneticPr fontId="3" type="noConversion"/>
  </si>
  <si>
    <t xml:space="preserve">    国家重大水利工程建设基金安排的支出</t>
    <phoneticPr fontId="3" type="noConversion"/>
  </si>
  <si>
    <t xml:space="preserve">    彩票发行销售机构业务费安排的支出</t>
    <phoneticPr fontId="3" type="noConversion"/>
  </si>
  <si>
    <t xml:space="preserve">    彩票公益金安排的支出</t>
    <phoneticPr fontId="3" type="noConversion"/>
  </si>
  <si>
    <t xml:space="preserve">      国有土地使用权出让金债务付息支出</t>
    <phoneticPr fontId="3" type="noConversion"/>
  </si>
  <si>
    <t>上级补助收入</t>
    <phoneticPr fontId="3" type="noConversion"/>
  </si>
  <si>
    <t>一、文化旅游体育与传媒</t>
    <phoneticPr fontId="1" type="noConversion"/>
  </si>
  <si>
    <t>二、社会保障和就业支出</t>
    <phoneticPr fontId="1" type="noConversion"/>
  </si>
  <si>
    <t>二、社会保障和就业</t>
    <phoneticPr fontId="1" type="noConversion"/>
  </si>
  <si>
    <t>四、其他支出</t>
    <phoneticPr fontId="3" type="noConversion"/>
  </si>
  <si>
    <t xml:space="preserve">    上年结转</t>
    <phoneticPr fontId="1" type="noConversion"/>
  </si>
  <si>
    <t>1.学前教育发展资金</t>
    <phoneticPr fontId="1" type="noConversion"/>
  </si>
  <si>
    <t>2.教育公用经费补助资金</t>
    <phoneticPr fontId="1" type="noConversion"/>
  </si>
  <si>
    <t>3.教师培训补助资金</t>
    <phoneticPr fontId="1" type="noConversion"/>
  </si>
  <si>
    <t>5.特殊教育补助经费</t>
    <phoneticPr fontId="1" type="noConversion"/>
  </si>
  <si>
    <t>6.现代职业教育质量提升计划专项资金</t>
    <phoneticPr fontId="1" type="noConversion"/>
  </si>
  <si>
    <t>23.林业服务体系建设资金</t>
    <phoneticPr fontId="1" type="noConversion"/>
  </si>
  <si>
    <t>24.退耕还林还草</t>
    <phoneticPr fontId="1" type="noConversion"/>
  </si>
  <si>
    <t>26.动物疫病防控资金</t>
    <phoneticPr fontId="1" type="noConversion"/>
  </si>
  <si>
    <t>28.农村土地确权登记</t>
    <phoneticPr fontId="1" type="noConversion"/>
  </si>
  <si>
    <t>27.地质灾害防治专项资金</t>
    <phoneticPr fontId="1" type="noConversion"/>
  </si>
  <si>
    <t>7.义务教育薄弱学校改造补助资金</t>
    <phoneticPr fontId="1" type="noConversion"/>
  </si>
  <si>
    <t>8.学生资助补助经费</t>
    <phoneticPr fontId="1" type="noConversion"/>
  </si>
  <si>
    <t>9.非物质文化遗产保护专项资金</t>
    <phoneticPr fontId="1" type="noConversion"/>
  </si>
  <si>
    <t>10.国家文物保护专项资金</t>
    <phoneticPr fontId="1" type="noConversion"/>
  </si>
  <si>
    <t>11.公共文化服务体系建设专项资金</t>
    <phoneticPr fontId="1" type="noConversion"/>
  </si>
  <si>
    <t>12.就业补助资金</t>
    <phoneticPr fontId="1" type="noConversion"/>
  </si>
  <si>
    <t>13.职工养老保险社会化管理补助资金</t>
    <phoneticPr fontId="1" type="noConversion"/>
  </si>
  <si>
    <t>14.民政管理事务补助资金</t>
    <phoneticPr fontId="1" type="noConversion"/>
  </si>
  <si>
    <t>15.社会保障补助资金</t>
    <phoneticPr fontId="1" type="noConversion"/>
  </si>
  <si>
    <t>16.残疾人事业发展补助资金</t>
    <phoneticPr fontId="1" type="noConversion"/>
  </si>
  <si>
    <t>17.公共卫生服务补助资金</t>
    <phoneticPr fontId="1" type="noConversion"/>
  </si>
  <si>
    <t>18.公立医院综合改革补助资金</t>
    <phoneticPr fontId="1" type="noConversion"/>
  </si>
  <si>
    <t>19.基层医疗卫生机构补助资金</t>
    <phoneticPr fontId="1" type="noConversion"/>
  </si>
  <si>
    <t>20.基本药物补助制度</t>
    <phoneticPr fontId="1" type="noConversion"/>
  </si>
  <si>
    <t>21.医疗服务能力建设补助资金</t>
    <phoneticPr fontId="1" type="noConversion"/>
  </si>
  <si>
    <t>22.计划生育补助资金</t>
    <phoneticPr fontId="1" type="noConversion"/>
  </si>
  <si>
    <t>29.农业服务体系建设资金</t>
    <phoneticPr fontId="1" type="noConversion"/>
  </si>
  <si>
    <t>30.供销合作经济发展资金</t>
    <phoneticPr fontId="1" type="noConversion"/>
  </si>
  <si>
    <t>31.农业生产发展资金</t>
    <phoneticPr fontId="1" type="noConversion"/>
  </si>
  <si>
    <t>32.农业资源与生态保护资金</t>
    <phoneticPr fontId="1" type="noConversion"/>
  </si>
  <si>
    <t>33.林业生态保护恢复资金</t>
    <phoneticPr fontId="1" type="noConversion"/>
  </si>
  <si>
    <t>34.林业改革发展资金</t>
    <phoneticPr fontId="1" type="noConversion"/>
  </si>
  <si>
    <t>35.环保专项资金</t>
    <phoneticPr fontId="1" type="noConversion"/>
  </si>
  <si>
    <t>36.水利发展专项资金</t>
    <phoneticPr fontId="1" type="noConversion"/>
  </si>
  <si>
    <t>37.特色小城镇建设补助资金</t>
    <phoneticPr fontId="1" type="noConversion"/>
  </si>
  <si>
    <t>38.土地整治工作专项资金</t>
    <phoneticPr fontId="1" type="noConversion"/>
  </si>
  <si>
    <t>39.取消政府还贷二级公路收费后补助资金</t>
    <phoneticPr fontId="1" type="noConversion"/>
  </si>
  <si>
    <t>40.车辆购置税收入补助地方资金</t>
    <phoneticPr fontId="1" type="noConversion"/>
  </si>
  <si>
    <t>41.交通专项补助资金</t>
    <phoneticPr fontId="1" type="noConversion"/>
  </si>
  <si>
    <t>42.城镇保障性安居工程专项资金</t>
    <phoneticPr fontId="1" type="noConversion"/>
  </si>
  <si>
    <t>43.农村危房改造补助资金</t>
    <phoneticPr fontId="1" type="noConversion"/>
  </si>
  <si>
    <t>44.廉租住房保障专项资金</t>
    <phoneticPr fontId="1" type="noConversion"/>
  </si>
  <si>
    <t>45.农村人居环境建设补助资金</t>
    <phoneticPr fontId="1" type="noConversion"/>
  </si>
  <si>
    <t>46.专项扶贫资金</t>
    <phoneticPr fontId="1" type="noConversion"/>
  </si>
  <si>
    <t xml:space="preserve">    47.工业和信息化专项资金</t>
    <phoneticPr fontId="1" type="noConversion"/>
  </si>
  <si>
    <t>48.中小企业发展专项资金</t>
    <phoneticPr fontId="1" type="noConversion"/>
  </si>
  <si>
    <t>49.服务业发展资金</t>
    <phoneticPr fontId="1" type="noConversion"/>
  </si>
  <si>
    <t>50.旅游发展专项资金</t>
    <phoneticPr fontId="1" type="noConversion"/>
  </si>
  <si>
    <t>51.商务发展专项资金</t>
    <phoneticPr fontId="1" type="noConversion"/>
  </si>
  <si>
    <t>52.外经贸发展专项资金</t>
    <phoneticPr fontId="1" type="noConversion"/>
  </si>
  <si>
    <t>53.农村客运车辆保险补助经费</t>
    <phoneticPr fontId="1" type="noConversion"/>
  </si>
  <si>
    <t>54.农业保险保费补贴</t>
    <phoneticPr fontId="1" type="noConversion"/>
  </si>
  <si>
    <t>55.普惠金融发展专项资金</t>
    <phoneticPr fontId="1" type="noConversion"/>
  </si>
  <si>
    <t>56.其他</t>
    <phoneticPr fontId="1" type="noConversion"/>
  </si>
  <si>
    <t xml:space="preserve"> 1.增值税和消费税税收返还 </t>
    <phoneticPr fontId="1" type="noConversion"/>
  </si>
  <si>
    <t xml:space="preserve"> 2.所得税基数返还</t>
    <phoneticPr fontId="1" type="noConversion"/>
  </si>
  <si>
    <t xml:space="preserve"> 3.体制补助</t>
    <phoneticPr fontId="1" type="noConversion"/>
  </si>
  <si>
    <t xml:space="preserve"> 4.均衡性转移支付</t>
    <phoneticPr fontId="1" type="noConversion"/>
  </si>
  <si>
    <t xml:space="preserve"> 5.县级基本财力保障机制奖补资金</t>
    <phoneticPr fontId="1" type="noConversion"/>
  </si>
  <si>
    <t xml:space="preserve"> 6.结算补助</t>
    <phoneticPr fontId="1" type="noConversion"/>
  </si>
  <si>
    <t xml:space="preserve"> 7.基层公检法司转移支付</t>
    <phoneticPr fontId="1" type="noConversion"/>
  </si>
  <si>
    <t xml:space="preserve"> 8.城乡义务教育转移支付</t>
    <phoneticPr fontId="1" type="noConversion"/>
  </si>
  <si>
    <r>
      <t xml:space="preserve"> 9.城乡居民</t>
    </r>
    <r>
      <rPr>
        <sz val="11"/>
        <color theme="1"/>
        <rFont val="宋体"/>
        <family val="3"/>
        <charset val="134"/>
      </rPr>
      <t>基本医疗保险转移支付</t>
    </r>
    <phoneticPr fontId="3" type="noConversion"/>
  </si>
  <si>
    <t xml:space="preserve"> 10.农村综合改革转移支付</t>
    <phoneticPr fontId="1" type="noConversion"/>
  </si>
  <si>
    <t xml:space="preserve"> 11.产粮（油）大县奖励资金</t>
    <phoneticPr fontId="1" type="noConversion"/>
  </si>
  <si>
    <t xml:space="preserve"> 12.重点生态功能区转移支付</t>
    <phoneticPr fontId="1" type="noConversion"/>
  </si>
  <si>
    <t xml:space="preserve"> 13.固定数额补助</t>
    <phoneticPr fontId="1" type="noConversion"/>
  </si>
  <si>
    <t xml:space="preserve"> 14.贫困地区转移支付</t>
    <phoneticPr fontId="1" type="noConversion"/>
  </si>
  <si>
    <t xml:space="preserve"> 15.其他一般性转移支付</t>
    <phoneticPr fontId="1" type="noConversion"/>
  </si>
  <si>
    <t xml:space="preserve"> 16.教育</t>
    <phoneticPr fontId="1" type="noConversion"/>
  </si>
  <si>
    <t>6.学生资助补助经费</t>
    <phoneticPr fontId="1" type="noConversion"/>
  </si>
  <si>
    <t>7.公共文化服务体系建设专项资金</t>
    <phoneticPr fontId="1" type="noConversion"/>
  </si>
  <si>
    <t>8.就业补助资金</t>
    <phoneticPr fontId="1" type="noConversion"/>
  </si>
  <si>
    <t>9.职工养老保险社会化管理补助资金</t>
    <phoneticPr fontId="1" type="noConversion"/>
  </si>
  <si>
    <t>10.社会福利救助资金</t>
    <phoneticPr fontId="1" type="noConversion"/>
  </si>
  <si>
    <t>11.社会保障补助资金</t>
    <phoneticPr fontId="1" type="noConversion"/>
  </si>
  <si>
    <t>12.公共卫生服务补助资金</t>
    <phoneticPr fontId="1" type="noConversion"/>
  </si>
  <si>
    <t>13.基本药物补助制度</t>
    <phoneticPr fontId="1" type="noConversion"/>
  </si>
  <si>
    <t>14.计划生育补助资金</t>
    <phoneticPr fontId="1" type="noConversion"/>
  </si>
  <si>
    <t>15.农业综合开发补助资金</t>
    <phoneticPr fontId="1" type="noConversion"/>
  </si>
  <si>
    <t>16.动物疫病防控资金</t>
    <phoneticPr fontId="1" type="noConversion"/>
  </si>
  <si>
    <t>17.大中型水库移民后期扶持资金</t>
    <phoneticPr fontId="1" type="noConversion"/>
  </si>
  <si>
    <t>18.农业服务体系建设资金</t>
    <phoneticPr fontId="1" type="noConversion"/>
  </si>
  <si>
    <t>19.农业生产发展资金</t>
    <phoneticPr fontId="1" type="noConversion"/>
  </si>
  <si>
    <t>20.农业资源与生态保护资金</t>
    <phoneticPr fontId="1" type="noConversion"/>
  </si>
  <si>
    <t>21.林业生态保护恢复资金</t>
    <phoneticPr fontId="1" type="noConversion"/>
  </si>
  <si>
    <t>22.林业改革发展资金</t>
    <phoneticPr fontId="1" type="noConversion"/>
  </si>
  <si>
    <t>23.水利发展专项资金</t>
    <phoneticPr fontId="1" type="noConversion"/>
  </si>
  <si>
    <t>24.取消政府还贷二级公路收费后补助资金</t>
    <phoneticPr fontId="1" type="noConversion"/>
  </si>
  <si>
    <t>25.车辆购置税收入补助地方资金</t>
    <phoneticPr fontId="1" type="noConversion"/>
  </si>
  <si>
    <t>26.交通专项补助资金</t>
    <phoneticPr fontId="1" type="noConversion"/>
  </si>
  <si>
    <t>27.城镇保障性安居工程专项资金</t>
    <phoneticPr fontId="1" type="noConversion"/>
  </si>
  <si>
    <t xml:space="preserve">    28.工业和信息化专项资金</t>
    <phoneticPr fontId="1" type="noConversion"/>
  </si>
  <si>
    <t>29.中小企业发展专项资金</t>
    <phoneticPr fontId="1" type="noConversion"/>
  </si>
  <si>
    <t>30.服务业发展资金</t>
    <phoneticPr fontId="1" type="noConversion"/>
  </si>
  <si>
    <t>31.商务发展专项资金</t>
    <phoneticPr fontId="1" type="noConversion"/>
  </si>
  <si>
    <t>32.农村客运车辆保险补助经费</t>
    <phoneticPr fontId="1" type="noConversion"/>
  </si>
  <si>
    <t>33.农业保险保费补贴</t>
    <phoneticPr fontId="1" type="noConversion"/>
  </si>
  <si>
    <t>34.普惠金融发展专项资金</t>
    <phoneticPr fontId="1" type="noConversion"/>
  </si>
  <si>
    <t>35.其他</t>
    <phoneticPr fontId="1" type="noConversion"/>
  </si>
  <si>
    <t>二、公共安全支出</t>
    <phoneticPr fontId="1" type="noConversion"/>
  </si>
  <si>
    <t>三、教育支出</t>
    <phoneticPr fontId="1" type="noConversion"/>
  </si>
  <si>
    <t>四、科学技术支出</t>
    <phoneticPr fontId="1" type="noConversion"/>
  </si>
  <si>
    <t>五、文化体育与传媒支出</t>
    <phoneticPr fontId="1" type="noConversion"/>
  </si>
  <si>
    <t>六、社会保障和就业支出</t>
    <phoneticPr fontId="1" type="noConversion"/>
  </si>
  <si>
    <t>七、医疗卫生与计划生育支出</t>
    <phoneticPr fontId="1" type="noConversion"/>
  </si>
  <si>
    <t>八、节能环保支出</t>
    <phoneticPr fontId="1" type="noConversion"/>
  </si>
  <si>
    <t>九、城乡社区支出</t>
    <phoneticPr fontId="1" type="noConversion"/>
  </si>
  <si>
    <t>十、农林水支出</t>
    <phoneticPr fontId="1" type="noConversion"/>
  </si>
  <si>
    <t>十一、交通运输支出</t>
    <phoneticPr fontId="1" type="noConversion"/>
  </si>
  <si>
    <t>十二、资源勘探信息等支出</t>
    <phoneticPr fontId="1" type="noConversion"/>
  </si>
  <si>
    <t>十三、商业服务业等支出</t>
    <phoneticPr fontId="1" type="noConversion"/>
  </si>
  <si>
    <t>十四、国土海洋气象等支出</t>
    <phoneticPr fontId="1" type="noConversion"/>
  </si>
  <si>
    <t>十五、住房保障支出</t>
    <phoneticPr fontId="1" type="noConversion"/>
  </si>
  <si>
    <t>十六、粮油物资储备支出</t>
    <phoneticPr fontId="1" type="noConversion"/>
  </si>
  <si>
    <t>十七、债务付息支出</t>
    <phoneticPr fontId="1" type="noConversion"/>
  </si>
  <si>
    <t>十八、债务发行费用支出</t>
    <phoneticPr fontId="1" type="noConversion"/>
  </si>
  <si>
    <t>二、调入预算稳定调节基金</t>
    <phoneticPr fontId="1" type="noConversion"/>
  </si>
  <si>
    <t>三、调入资金</t>
    <phoneticPr fontId="3" type="noConversion"/>
  </si>
  <si>
    <t xml:space="preserve">四、地方政府债券收入 </t>
    <phoneticPr fontId="3" type="noConversion"/>
  </si>
  <si>
    <t>五、上年结转</t>
    <phoneticPr fontId="3" type="noConversion"/>
  </si>
  <si>
    <t>三、安排预算稳定调节基金</t>
    <phoneticPr fontId="1" type="noConversion"/>
  </si>
  <si>
    <t>四、结转下年</t>
    <phoneticPr fontId="1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</si>
  <si>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</si>
  <si>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</si>
  <si>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</si>
  <si>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</si>
  <si>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</si>
  <si>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</si>
  <si>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</si>
  <si>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</si>
  <si>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</si>
  <si>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事业运行</t>
  </si>
  <si>
    <t xml:space="preserve">    其他政协事务支出</t>
  </si>
  <si>
    <t xml:space="preserve">  政府办公厅(室)及相关机构事务</t>
  </si>
  <si>
    <t xml:space="preserve">    法制建设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</si>
  <si>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</si>
  <si>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</si>
  <si>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</si>
  <si>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</si>
  <si>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</si>
  <si>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</si>
  <si>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</si>
  <si>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</si>
  <si>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</si>
  <si>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</si>
  <si>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</si>
  <si>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</si>
  <si>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</si>
  <si>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</si>
  <si>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其他税收事务支出</t>
  </si>
  <si>
    <t xml:space="preserve">  人力资源事务</t>
  </si>
  <si>
    <t xml:space="preserve">    军队转业干部安置</t>
  </si>
  <si>
    <t xml:space="preserve">    其他人力资源事务支出</t>
  </si>
  <si>
    <t xml:space="preserve">  纪检监察事务</t>
  </si>
  <si>
    <t xml:space="preserve">    大案要案查处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</si>
  <si>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</si>
  <si>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</si>
  <si>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</si>
  <si>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</si>
  <si>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</si>
  <si>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其他工商行政管理事务支出</t>
  </si>
  <si>
    <t xml:space="preserve">  宗教事务</t>
  </si>
  <si>
    <t xml:space="preserve">    其他宗教事务支出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</si>
  <si>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</si>
  <si>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</si>
  <si>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</si>
  <si>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</si>
  <si>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</si>
  <si>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</si>
  <si>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</si>
  <si>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</si>
  <si>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</si>
  <si>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</si>
  <si>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</si>
  <si>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</si>
  <si>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</si>
  <si>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</si>
  <si>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</si>
  <si>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</si>
  <si>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</si>
  <si>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</si>
  <si>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</si>
  <si>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>公共安全支出</t>
  </si>
  <si>
    <t xml:space="preserve">  武装警察</t>
  </si>
  <si>
    <t xml:space="preserve">    其他武装警察支出</t>
  </si>
  <si>
    <t xml:space="preserve">  公安</t>
  </si>
  <si>
    <t xml:space="preserve">    治安管理</t>
  </si>
  <si>
    <t xml:space="preserve">    刑事侦查</t>
  </si>
  <si>
    <t xml:space="preserve">    经济犯罪侦查</t>
  </si>
  <si>
    <t xml:space="preserve">    禁毒管理</t>
  </si>
  <si>
    <t xml:space="preserve">    道路交通管理</t>
  </si>
  <si>
    <t xml:space="preserve">    拘押收教场所管理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</si>
  <si>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</si>
  <si>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</si>
  <si>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</si>
  <si>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</si>
  <si>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</si>
  <si>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</si>
  <si>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其他司法支出</t>
  </si>
  <si>
    <t xml:space="preserve">  其他公共安全支出(款)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</si>
  <si>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</si>
  <si>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</si>
  <si>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</si>
  <si>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</si>
  <si>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</si>
  <si>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</si>
  <si>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</si>
  <si>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</si>
  <si>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</si>
  <si>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</si>
  <si>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</si>
  <si>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</si>
  <si>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</si>
  <si>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高等职业教育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</si>
  <si>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</si>
  <si>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</si>
  <si>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</si>
  <si>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</si>
  <si>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</si>
  <si>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培训支出</t>
  </si>
  <si>
    <t xml:space="preserve">  教育费附加安排的支出</t>
  </si>
  <si>
    <t xml:space="preserve">    农村中小学校舍建设</t>
  </si>
  <si>
    <t xml:space="preserve">    其他教育费附加安排的支出</t>
  </si>
  <si>
    <t>科学技术支出</t>
  </si>
  <si>
    <t xml:space="preserve">  科学技术管理事务</t>
  </si>
  <si>
    <t xml:space="preserve">    其他科学技术管理事务支出</t>
  </si>
  <si>
    <t xml:space="preserve">  社会科学</t>
  </si>
  <si>
    <t xml:space="preserve">    社会科学研究机构</t>
  </si>
  <si>
    <t xml:space="preserve">    其他社会科学支出</t>
  </si>
  <si>
    <t xml:space="preserve">  科学技术普及</t>
  </si>
  <si>
    <t xml:space="preserve">    机构运行</t>
  </si>
  <si>
    <t xml:space="preserve">    其他科学技术普及支出</t>
  </si>
  <si>
    <t>文化体育与传媒支出</t>
  </si>
  <si>
    <t xml:space="preserve">  文化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</si>
  <si>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</si>
  <si>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</si>
  <si>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</si>
  <si>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</si>
  <si>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</si>
  <si>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</si>
  <si>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</si>
  <si>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</si>
  <si>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</si>
  <si>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</si>
  <si>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</si>
  <si>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</si>
  <si>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新闻出版广播影视</t>
  </si>
  <si>
    <t xml:space="preserve">    广播</t>
  </si>
  <si>
    <t xml:space="preserve">    电视</t>
  </si>
  <si>
    <t xml:space="preserve">    出版发行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</si>
  <si>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</si>
  <si>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</si>
  <si>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</si>
  <si>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</si>
  <si>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</si>
  <si>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就业管理事务</t>
  </si>
  <si>
    <t xml:space="preserve">    社会保险经办机构</t>
  </si>
  <si>
    <t xml:space="preserve">    劳动关系和维权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</si>
  <si>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</si>
  <si>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</si>
  <si>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</si>
  <si>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</si>
  <si>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</si>
  <si>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</si>
  <si>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</si>
  <si>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</si>
  <si>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</si>
  <si>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</si>
  <si>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</si>
  <si>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</si>
  <si>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</si>
  <si>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</si>
  <si>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</si>
  <si>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</si>
  <si>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</si>
  <si>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</si>
  <si>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</si>
  <si>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</si>
  <si>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</si>
  <si>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</si>
  <si>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</si>
  <si>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</si>
  <si>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</si>
  <si>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</si>
  <si>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</si>
  <si>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</si>
  <si>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</si>
  <si>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</si>
  <si>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</si>
  <si>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</si>
  <si>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</si>
  <si>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</si>
  <si>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</si>
  <si>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</si>
  <si>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</si>
  <si>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</si>
  <si>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</si>
  <si>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</si>
  <si>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</si>
  <si>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</si>
  <si>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</si>
  <si>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</si>
  <si>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</si>
  <si>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</si>
  <si>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</si>
  <si>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</si>
  <si>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</si>
  <si>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</si>
  <si>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</si>
  <si>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</si>
  <si>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</si>
  <si>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</si>
  <si>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</si>
  <si>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</si>
  <si>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</si>
  <si>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</si>
  <si>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</si>
  <si>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</si>
  <si>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</si>
  <si>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</si>
  <si>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财政对其他基本养老保险基金的补助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</si>
  <si>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</si>
  <si>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</si>
  <si>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</si>
  <si>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</si>
  <si>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</si>
  <si>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</si>
  <si>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</si>
  <si>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</si>
  <si>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</si>
  <si>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妇产医院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</si>
  <si>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</si>
  <si>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</si>
  <si>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</si>
  <si>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</si>
  <si>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</si>
  <si>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</si>
  <si>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</si>
  <si>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</si>
  <si>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</si>
  <si>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</si>
  <si>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</si>
  <si>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</si>
  <si>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</si>
  <si>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</si>
  <si>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</si>
  <si>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</si>
  <si>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</si>
  <si>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</si>
  <si>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</si>
  <si>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</si>
  <si>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</si>
  <si>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</si>
  <si>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</si>
  <si>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</si>
  <si>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</si>
  <si>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</si>
  <si>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</si>
  <si>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</si>
  <si>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</si>
  <si>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</si>
  <si>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</si>
  <si>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</si>
  <si>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</si>
  <si>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</si>
  <si>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</si>
  <si>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</si>
  <si>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</si>
  <si>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</si>
  <si>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</si>
  <si>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</si>
  <si>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</si>
  <si>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</si>
  <si>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</si>
  <si>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</si>
  <si>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</si>
  <si>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</si>
  <si>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</si>
  <si>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  森林管护</t>
  </si>
  <si>
    <t xml:space="preserve">    社会保险补助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</si>
  <si>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</si>
  <si>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</si>
  <si>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</si>
  <si>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</si>
  <si>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风沙荒漠治理</t>
  </si>
  <si>
    <t xml:space="preserve">    其他风沙荒漠治理支出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</si>
  <si>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</si>
  <si>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</si>
  <si>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</si>
  <si>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</si>
  <si>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</si>
  <si>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</si>
  <si>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</si>
  <si>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</si>
  <si>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</si>
  <si>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</si>
  <si>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</si>
  <si>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</si>
  <si>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</si>
  <si>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</si>
  <si>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</si>
  <si>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</si>
  <si>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</si>
  <si>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</si>
  <si>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</si>
  <si>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</si>
  <si>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</si>
  <si>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</si>
  <si>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</si>
  <si>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</si>
  <si>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</si>
  <si>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</si>
  <si>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</si>
  <si>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</si>
  <si>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</si>
  <si>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</si>
  <si>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</si>
  <si>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</si>
  <si>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</si>
  <si>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</si>
  <si>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</si>
  <si>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</si>
  <si>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</si>
  <si>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</si>
  <si>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</si>
  <si>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</si>
  <si>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</si>
  <si>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</si>
  <si>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</si>
  <si>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</si>
  <si>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</si>
  <si>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</si>
  <si>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林业工程与项目管理</t>
  </si>
  <si>
    <t xml:space="preserve">    林业产业化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</si>
  <si>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</si>
  <si>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</si>
  <si>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</si>
  <si>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</si>
  <si>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</si>
  <si>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</si>
  <si>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</si>
  <si>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水文测报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</si>
  <si>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</si>
  <si>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</si>
  <si>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</si>
  <si>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</si>
  <si>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</si>
  <si>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</si>
  <si>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</si>
  <si>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</si>
  <si>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</si>
  <si>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</si>
  <si>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</si>
  <si>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</si>
  <si>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</si>
  <si>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</si>
  <si>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</si>
  <si>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</si>
  <si>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</si>
  <si>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</si>
  <si>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</si>
  <si>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</si>
  <si>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</si>
  <si>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</si>
  <si>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  其他普惠金融发展支出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</si>
  <si>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</si>
  <si>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</si>
  <si>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</si>
  <si>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</si>
  <si>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</si>
  <si>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水路运输管理支出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</si>
  <si>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</si>
  <si>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</si>
  <si>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</si>
  <si>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</si>
  <si>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</si>
  <si>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</si>
  <si>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</si>
  <si>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</si>
  <si>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>资源勘探信息等支出</t>
  </si>
  <si>
    <t xml:space="preserve">  资源勘探开发</t>
  </si>
  <si>
    <t xml:space="preserve">    煤炭勘探开采和洗选</t>
  </si>
  <si>
    <t xml:space="preserve">    其他资源勘探业支出</t>
  </si>
  <si>
    <t xml:space="preserve">  制造业</t>
  </si>
  <si>
    <t xml:space="preserve">    其他制造业支出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</si>
  <si>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</si>
  <si>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</si>
  <si>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</si>
  <si>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</si>
  <si>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</si>
  <si>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</si>
  <si>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</si>
  <si>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</si>
  <si>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</si>
  <si>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</si>
  <si>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</si>
  <si>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</si>
  <si>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</si>
  <si>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</si>
  <si>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</si>
  <si>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</si>
  <si>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</si>
  <si>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</si>
  <si>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国土海洋气象等支出</t>
  </si>
  <si>
    <t xml:space="preserve">  国土资源事务</t>
  </si>
  <si>
    <t xml:space="preserve">    国土整治</t>
  </si>
  <si>
    <t xml:space="preserve">    地质灾害防治</t>
  </si>
  <si>
    <t xml:space="preserve">    其他国土资源事务支出</t>
  </si>
  <si>
    <t xml:space="preserve">  气象事务</t>
  </si>
  <si>
    <t xml:space="preserve">    气象事业机构</t>
  </si>
  <si>
    <t xml:space="preserve">    气象服务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</si>
  <si>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</si>
  <si>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</si>
  <si>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</si>
  <si>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</si>
  <si>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</si>
  <si>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</si>
  <si>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</si>
  <si>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</si>
  <si>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</si>
  <si>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</si>
  <si>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</si>
  <si>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</si>
  <si>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其他粮油事务支出</t>
  </si>
  <si>
    <t xml:space="preserve">  物资事务</t>
  </si>
  <si>
    <t xml:space="preserve">    仓库建设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</si>
  <si>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</si>
  <si>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</si>
  <si>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</si>
  <si>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</si>
  <si>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</si>
  <si>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一般公共服务支出</t>
    <phoneticPr fontId="1" type="noConversion"/>
  </si>
  <si>
    <t>注：本表详细反映2018年一般公共预算本级支出安排情况，按《预算法》要求细化到功能分类项级科目。</t>
    <phoneticPr fontId="1" type="noConversion"/>
  </si>
  <si>
    <t>三、调入资金</t>
    <phoneticPr fontId="1" type="noConversion"/>
  </si>
  <si>
    <t xml:space="preserve">四、地方政府债券收入 </t>
    <phoneticPr fontId="1" type="noConversion"/>
  </si>
  <si>
    <t>五、上年结转</t>
    <phoneticPr fontId="1" type="noConversion"/>
  </si>
  <si>
    <t>注：本表详细反映2018年一般公共预算转移性收入和转移性支出情况。</t>
    <phoneticPr fontId="1" type="noConversion"/>
  </si>
  <si>
    <t>一、上解支出</t>
    <phoneticPr fontId="1" type="noConversion"/>
  </si>
  <si>
    <t>转移支付分项目合计</t>
    <phoneticPr fontId="3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</si>
  <si>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</si>
  <si>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</si>
  <si>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</si>
  <si>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</si>
  <si>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六、债务付息支出</t>
    <phoneticPr fontId="3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</si>
  <si>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</si>
  <si>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</si>
  <si>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</si>
  <si>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</si>
  <si>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3" type="noConversion"/>
  </si>
  <si>
    <t>注：本表详细反映2018年政府基金预算本级支出情况，按《预算法》要求细化到功能分类项级科目。</t>
    <phoneticPr fontId="1" type="noConversion"/>
  </si>
  <si>
    <t>一、基金上解支出</t>
    <phoneticPr fontId="1" type="noConversion"/>
  </si>
  <si>
    <t>二、政府性基金预算调出</t>
    <phoneticPr fontId="1" type="noConversion"/>
  </si>
  <si>
    <t>三、结转结余下年支出</t>
    <phoneticPr fontId="1" type="noConversion"/>
  </si>
  <si>
    <t>转移性支出</t>
    <phoneticPr fontId="3" type="noConversion"/>
  </si>
  <si>
    <t>二、结转下年</t>
    <phoneticPr fontId="3" type="noConversion"/>
  </si>
  <si>
    <t>上年结转</t>
    <phoneticPr fontId="3" type="noConversion"/>
  </si>
  <si>
    <t>注：社保基金预算由市级统一编制，故此表无数据。</t>
    <phoneticPr fontId="1" type="noConversion"/>
  </si>
  <si>
    <t>注：经批准，市财政局核定我县2018年政府债务限额为38亿元，其中：一般债务限额33.4亿元，专项债务限额4.6亿元。截至2018年末，我县政府债务余额为36.9亿元，低于市财政局核定的限额。</t>
    <phoneticPr fontId="3" type="noConversion"/>
  </si>
  <si>
    <t>注：2018年，我县收到市局债券转贷收入8亿元，其中：置换债券1.3亿元，用于置换存量政府债务；新增债券6.7亿元，主要用于支持机场建设、易地扶贫搬迁等重点项目建设及民生工程。</t>
    <phoneticPr fontId="3" type="noConversion"/>
  </si>
  <si>
    <t>二、公共安全支出</t>
    <phoneticPr fontId="32" type="noConversion"/>
  </si>
  <si>
    <t>三、教育支出</t>
    <phoneticPr fontId="32" type="noConversion"/>
  </si>
  <si>
    <t>四、科学技术支出</t>
    <phoneticPr fontId="32" type="noConversion"/>
  </si>
  <si>
    <t>五、文化旅游体育与传媒支出</t>
    <phoneticPr fontId="32" type="noConversion"/>
  </si>
  <si>
    <t>六、社会保障和就业支出</t>
    <phoneticPr fontId="32" type="noConversion"/>
  </si>
  <si>
    <t>七、卫生健康支出</t>
    <phoneticPr fontId="32" type="noConversion"/>
  </si>
  <si>
    <t>八、节能环保支出</t>
    <phoneticPr fontId="32" type="noConversion"/>
  </si>
  <si>
    <t>九、城乡社区支出</t>
    <phoneticPr fontId="32" type="noConversion"/>
  </si>
  <si>
    <t>十、农林水支出</t>
    <phoneticPr fontId="32" type="noConversion"/>
  </si>
  <si>
    <t>十一、交通运输支出</t>
    <phoneticPr fontId="32" type="noConversion"/>
  </si>
  <si>
    <t>十二、资源勘探信息等支出</t>
    <phoneticPr fontId="32" type="noConversion"/>
  </si>
  <si>
    <t>十三、商业服务业等支出</t>
    <phoneticPr fontId="32" type="noConversion"/>
  </si>
  <si>
    <t>十四、自然资源海洋气象等支出</t>
    <phoneticPr fontId="32" type="noConversion"/>
  </si>
  <si>
    <t>十五、住房保障支出</t>
    <phoneticPr fontId="32" type="noConversion"/>
  </si>
  <si>
    <t>十六、粮油物资储备支出</t>
    <phoneticPr fontId="32" type="noConversion"/>
  </si>
  <si>
    <t>十七、灾害防治及应急管理支出</t>
    <phoneticPr fontId="32" type="noConversion"/>
  </si>
  <si>
    <t>十八、预备费</t>
    <phoneticPr fontId="32" type="noConversion"/>
  </si>
  <si>
    <t>十九、其他支出</t>
    <phoneticPr fontId="32" type="noConversion"/>
  </si>
  <si>
    <t>二十、债务付息支出</t>
    <phoneticPr fontId="32" type="noConversion"/>
  </si>
  <si>
    <t>二十一、债务发行费支出</t>
    <phoneticPr fontId="32" type="noConversion"/>
  </si>
  <si>
    <t>一、上解支出</t>
    <phoneticPr fontId="32" type="noConversion"/>
  </si>
  <si>
    <t>二、地方政府债务还本支出</t>
    <phoneticPr fontId="32" type="noConversion"/>
  </si>
  <si>
    <t>注：本表详细反映2019年一般公共预算转移性收入和转移性支出情况。</t>
    <phoneticPr fontId="1" type="noConversion"/>
  </si>
  <si>
    <t>注：本表直观反映市财政局提前下达我县转移支付情况表。</t>
    <phoneticPr fontId="1" type="noConversion"/>
  </si>
  <si>
    <t>注：本表直观反映年初市对我县的转移支付分项目情况。</t>
    <phoneticPr fontId="1" type="noConversion"/>
  </si>
  <si>
    <t>一、国有土地收益基金</t>
    <phoneticPr fontId="3" type="noConversion"/>
  </si>
  <si>
    <t>二、国有土地使用权出让</t>
    <phoneticPr fontId="1" type="noConversion"/>
  </si>
  <si>
    <t>三、农业土地开发资金</t>
    <phoneticPr fontId="1" type="noConversion"/>
  </si>
  <si>
    <t>四、城市基础设施配套费</t>
    <phoneticPr fontId="1" type="noConversion"/>
  </si>
  <si>
    <t>三、城乡社区支出</t>
    <phoneticPr fontId="1" type="noConversion"/>
  </si>
  <si>
    <t>四、农林水支出</t>
    <phoneticPr fontId="1" type="noConversion"/>
  </si>
  <si>
    <t>注：本表详细反映2019年政府性基金预算转移性收入和转移性支出情况。</t>
    <phoneticPr fontId="1" type="noConversion"/>
  </si>
  <si>
    <t>一、其他国有资本经营预算收入</t>
    <phoneticPr fontId="1" type="noConversion"/>
  </si>
  <si>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</si>
  <si>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</si>
  <si>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</si>
  <si>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</si>
  <si>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</si>
  <si>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</si>
  <si>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</si>
  <si>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</si>
  <si>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注：公务用车购置及运行维护费的节约率按公车改革相关规定执行。</t>
  </si>
  <si>
    <t>巫山县2019年一般公共预算“三公”经费控制数情况表</t>
    <phoneticPr fontId="1" type="noConversion"/>
  </si>
  <si>
    <t>表27</t>
    <phoneticPr fontId="1" type="noConversion"/>
  </si>
  <si>
    <t>表27：2019年巫山县一般公共预算“三公”经费支出预算表</t>
    <phoneticPr fontId="1" type="noConversion"/>
  </si>
  <si>
    <t>注：本表直观反映2018年我县收到的上级补助情况。</t>
    <phoneticPr fontId="1" type="noConversion"/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</si>
</sst>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#,##0_ "/>
    <numFmt numFmtId="179" formatCode="0_ "/>
    <numFmt numFmtId="180" formatCode="#,##0_);[Red]\(#,##0\)"/>
    <numFmt numFmtId="181" formatCode="0.0_);[Red]\(0.0\)"/>
    <numFmt numFmtId="182" formatCode="#,##0.0_ "/>
    <numFmt numFmtId="184" formatCode="0;[Red]0"/>
    <numFmt numFmtId="185" formatCode="0.00_);[Red]\(0.00\)"/>
    <numFmt numFmtId="186" formatCode=";;"/>
    <numFmt numFmtId="187" formatCode="________@"/>
    <numFmt numFmtId="188" formatCode="General;General;&quot;-&quot;"/>
  </numFmts>
  <fonts count="9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name val="方正楷体_GBK"/>
      <family val="4"/>
      <charset val="134"/>
    </font>
    <font>
      <sz val="12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0"/>
      <name val="方正仿宋_GBK"/>
      <family val="4"/>
      <charset val="134"/>
    </font>
    <font>
      <sz val="12"/>
      <name val="方正楷体_GBK"/>
      <family val="4"/>
      <charset val="134"/>
    </font>
    <font>
      <sz val="8"/>
      <name val="方正黑体_GBK"/>
      <family val="4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3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b/>
      <sz val="14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22"/>
      <color theme="1"/>
      <name val="方正小标宋_GBK"/>
      <family val="4"/>
      <charset val="134"/>
    </font>
    <font>
      <sz val="26"/>
      <color theme="1"/>
      <name val="方正小标宋_GBK"/>
      <family val="4"/>
      <charset val="134"/>
    </font>
    <font>
      <b/>
      <sz val="16"/>
      <color rgb="FF000000"/>
      <name val="方正黑体_GBK"/>
      <family val="4"/>
      <charset val="134"/>
    </font>
    <font>
      <sz val="16"/>
      <color rgb="FF000000"/>
      <name val="方正楷体_GBK"/>
      <family val="4"/>
      <charset val="134"/>
    </font>
    <font>
      <sz val="16"/>
      <color theme="1"/>
      <name val="方正楷体_GBK"/>
      <family val="4"/>
      <charset val="134"/>
    </font>
    <font>
      <sz val="11"/>
      <name val="方正仿宋_GBK"/>
      <family val="4"/>
      <charset val="134"/>
    </font>
    <font>
      <sz val="11"/>
      <name val="方正小标宋_GBK"/>
      <family val="4"/>
      <charset val="134"/>
    </font>
    <font>
      <sz val="12"/>
      <name val="方正小标宋_GBK"/>
      <family val="4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sz val="14"/>
      <name val="方正小标宋_GBK"/>
      <family val="4"/>
      <charset val="134"/>
    </font>
    <font>
      <b/>
      <sz val="22"/>
      <name val="华文细黑"/>
      <family val="3"/>
      <charset val="134"/>
    </font>
    <font>
      <b/>
      <sz val="12"/>
      <name val="楷体_GB231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6" fillId="0" borderId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" fillId="0" borderId="0"/>
    <xf numFmtId="0" fontId="30" fillId="0" borderId="0">
      <alignment vertical="center"/>
    </xf>
    <xf numFmtId="0" fontId="36" fillId="0" borderId="0"/>
    <xf numFmtId="0" fontId="41" fillId="0" borderId="0"/>
    <xf numFmtId="0" fontId="21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9" fillId="0" borderId="0">
      <alignment vertical="center"/>
    </xf>
    <xf numFmtId="0" fontId="9" fillId="0" borderId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6" fillId="0" borderId="0"/>
  </cellStyleXfs>
  <cellXfs count="427">
    <xf numFmtId="0" fontId="0" fillId="0" borderId="0" xfId="0">
      <alignment vertical="center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1" applyNumberFormat="1" applyFill="1" applyAlignment="1" applyProtection="1">
      <alignment vertical="center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9" fillId="0" borderId="0" xfId="4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80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0" xfId="7" applyFont="1" applyFill="1">
      <alignment vertical="center"/>
    </xf>
    <xf numFmtId="0" fontId="4" fillId="0" borderId="2" xfId="8" applyFont="1" applyFill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left" vertical="center"/>
    </xf>
    <xf numFmtId="0" fontId="11" fillId="0" borderId="0" xfId="7" applyFont="1" applyFill="1" applyAlignment="1">
      <alignment vertical="center"/>
    </xf>
    <xf numFmtId="0" fontId="4" fillId="0" borderId="1" xfId="9" applyFont="1" applyFill="1" applyBorder="1" applyAlignment="1">
      <alignment horizontal="center" vertical="center"/>
    </xf>
    <xf numFmtId="176" fontId="11" fillId="0" borderId="0" xfId="13" applyNumberFormat="1" applyFont="1" applyFill="1" applyAlignment="1">
      <alignment horizontal="right"/>
    </xf>
    <xf numFmtId="0" fontId="11" fillId="0" borderId="0" xfId="13" applyFont="1" applyFill="1"/>
    <xf numFmtId="0" fontId="4" fillId="0" borderId="1" xfId="13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left" vertical="center"/>
    </xf>
    <xf numFmtId="180" fontId="4" fillId="0" borderId="1" xfId="13" applyNumberFormat="1" applyFont="1" applyFill="1" applyBorder="1" applyAlignment="1">
      <alignment horizontal="left" vertical="center"/>
    </xf>
    <xf numFmtId="176" fontId="4" fillId="0" borderId="3" xfId="13" applyNumberFormat="1" applyFont="1" applyFill="1" applyBorder="1" applyAlignment="1">
      <alignment horizontal="center"/>
    </xf>
    <xf numFmtId="176" fontId="4" fillId="0" borderId="1" xfId="13" applyNumberFormat="1" applyFont="1" applyFill="1" applyBorder="1" applyAlignment="1">
      <alignment horizontal="center"/>
    </xf>
    <xf numFmtId="0" fontId="11" fillId="0" borderId="0" xfId="9" applyFont="1" applyFill="1" applyAlignment="1">
      <alignment vertical="center"/>
    </xf>
    <xf numFmtId="176" fontId="11" fillId="0" borderId="0" xfId="9" applyNumberFormat="1" applyFont="1" applyFill="1"/>
    <xf numFmtId="180" fontId="11" fillId="0" borderId="0" xfId="9" applyNumberFormat="1" applyFont="1" applyFill="1" applyAlignment="1">
      <alignment vertical="center"/>
    </xf>
    <xf numFmtId="0" fontId="11" fillId="0" borderId="0" xfId="9" applyFont="1" applyFill="1"/>
    <xf numFmtId="176" fontId="4" fillId="0" borderId="1" xfId="9" applyNumberFormat="1" applyFont="1" applyFill="1" applyBorder="1" applyAlignment="1">
      <alignment horizontal="center" vertical="center"/>
    </xf>
    <xf numFmtId="176" fontId="4" fillId="0" borderId="1" xfId="9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11" fillId="0" borderId="1" xfId="9" applyFont="1" applyFill="1" applyBorder="1"/>
    <xf numFmtId="176" fontId="11" fillId="0" borderId="1" xfId="9" applyNumberFormat="1" applyFont="1" applyFill="1" applyBorder="1"/>
    <xf numFmtId="3" fontId="14" fillId="0" borderId="0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>
      <alignment vertical="center"/>
    </xf>
    <xf numFmtId="176" fontId="23" fillId="0" borderId="1" xfId="13" applyNumberFormat="1" applyFont="1" applyFill="1" applyBorder="1" applyAlignment="1">
      <alignment horizontal="right" vertical="center"/>
    </xf>
    <xf numFmtId="181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79" fontId="19" fillId="0" borderId="1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 applyProtection="1">
      <alignment horizontal="right" vertical="center"/>
      <protection locked="0"/>
    </xf>
    <xf numFmtId="176" fontId="22" fillId="0" borderId="0" xfId="0" applyNumberFormat="1" applyFont="1" applyFill="1" applyAlignment="1">
      <alignment horizontal="right"/>
    </xf>
    <xf numFmtId="176" fontId="26" fillId="0" borderId="1" xfId="0" applyNumberFormat="1" applyFont="1" applyFill="1" applyBorder="1" applyAlignment="1">
      <alignment horizontal="right" vertical="center"/>
    </xf>
    <xf numFmtId="0" fontId="9" fillId="0" borderId="0" xfId="4" applyFill="1" applyBorder="1" applyAlignment="1">
      <alignment horizontal="right" vertical="center"/>
    </xf>
    <xf numFmtId="0" fontId="9" fillId="0" borderId="2" xfId="4" applyBorder="1" applyAlignment="1">
      <alignment horizontal="center" vertical="center"/>
    </xf>
    <xf numFmtId="176" fontId="22" fillId="0" borderId="1" xfId="9" applyNumberFormat="1" applyFont="1" applyFill="1" applyBorder="1" applyAlignment="1">
      <alignment horizontal="right" vertical="center"/>
    </xf>
    <xf numFmtId="0" fontId="25" fillId="0" borderId="1" xfId="4" applyFont="1" applyFill="1" applyBorder="1">
      <alignment vertical="center"/>
    </xf>
    <xf numFmtId="0" fontId="34" fillId="0" borderId="1" xfId="2" applyFont="1" applyFill="1" applyBorder="1" applyAlignment="1" applyProtection="1">
      <alignment horizontal="left" vertical="center" wrapText="1"/>
      <protection locked="0"/>
    </xf>
    <xf numFmtId="181" fontId="31" fillId="0" borderId="1" xfId="17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17" applyFont="1" applyFill="1" applyBorder="1" applyAlignment="1">
      <alignment horizontal="center" vertical="center"/>
    </xf>
    <xf numFmtId="181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7" applyFont="1" applyFill="1" applyBorder="1">
      <alignment vertical="center"/>
    </xf>
    <xf numFmtId="176" fontId="38" fillId="0" borderId="1" xfId="18" applyNumberFormat="1" applyFont="1" applyFill="1" applyBorder="1" applyAlignment="1">
      <alignment horizontal="right" vertical="center"/>
    </xf>
    <xf numFmtId="0" fontId="35" fillId="0" borderId="0" xfId="17" applyFont="1" applyFill="1" applyAlignment="1">
      <alignment horizontal="center" vertical="center"/>
    </xf>
    <xf numFmtId="0" fontId="34" fillId="0" borderId="1" xfId="17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0" fontId="30" fillId="0" borderId="0" xfId="17" applyFill="1" applyBorder="1" applyAlignment="1">
      <alignment horizontal="right" vertical="center"/>
    </xf>
    <xf numFmtId="0" fontId="31" fillId="0" borderId="1" xfId="17" applyFont="1" applyFill="1" applyBorder="1">
      <alignment vertical="center"/>
    </xf>
    <xf numFmtId="176" fontId="33" fillId="0" borderId="1" xfId="17" applyNumberFormat="1" applyFont="1" applyFill="1" applyBorder="1">
      <alignment vertical="center"/>
    </xf>
    <xf numFmtId="176" fontId="19" fillId="0" borderId="1" xfId="4" applyNumberFormat="1" applyFont="1" applyFill="1" applyBorder="1">
      <alignment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176" fontId="23" fillId="0" borderId="1" xfId="24" applyNumberFormat="1" applyFont="1" applyFill="1" applyBorder="1" applyAlignment="1">
      <alignment horizontal="right" vertical="center"/>
    </xf>
    <xf numFmtId="176" fontId="4" fillId="0" borderId="1" xfId="25" applyNumberFormat="1" applyFont="1" applyFill="1" applyBorder="1" applyAlignment="1">
      <alignment horizontal="right" vertical="center"/>
    </xf>
    <xf numFmtId="0" fontId="4" fillId="0" borderId="1" xfId="24" applyFont="1" applyFill="1" applyBorder="1" applyAlignment="1">
      <alignment vertical="center"/>
    </xf>
    <xf numFmtId="180" fontId="4" fillId="0" borderId="1" xfId="24" applyNumberFormat="1" applyFont="1" applyFill="1" applyBorder="1" applyAlignment="1">
      <alignment vertical="center"/>
    </xf>
    <xf numFmtId="179" fontId="29" fillId="0" borderId="1" xfId="8" applyNumberFormat="1" applyFont="1" applyFill="1" applyBorder="1" applyAlignment="1">
      <alignment vertical="center"/>
    </xf>
    <xf numFmtId="0" fontId="9" fillId="0" borderId="1" xfId="4" applyFont="1" applyBorder="1">
      <alignment vertical="center"/>
    </xf>
    <xf numFmtId="0" fontId="12" fillId="0" borderId="1" xfId="7" applyFont="1" applyFill="1" applyBorder="1" applyAlignment="1">
      <alignment horizontal="center" vertical="center"/>
    </xf>
    <xf numFmtId="184" fontId="12" fillId="0" borderId="1" xfId="8" applyNumberFormat="1" applyFont="1" applyFill="1" applyBorder="1" applyAlignment="1">
      <alignment vertical="center"/>
    </xf>
    <xf numFmtId="184" fontId="12" fillId="0" borderId="1" xfId="7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 applyProtection="1">
      <alignment vertical="center"/>
    </xf>
    <xf numFmtId="176" fontId="22" fillId="0" borderId="1" xfId="0" applyNumberFormat="1" applyFont="1" applyFill="1" applyBorder="1" applyAlignment="1">
      <alignment horizontal="right" vertical="center"/>
    </xf>
    <xf numFmtId="0" fontId="22" fillId="0" borderId="0" xfId="7" applyFont="1" applyFill="1">
      <alignment vertical="center"/>
    </xf>
    <xf numFmtId="0" fontId="8" fillId="0" borderId="0" xfId="4" applyFont="1" applyFill="1" applyAlignment="1">
      <alignment horizontal="center" vertical="center"/>
    </xf>
    <xf numFmtId="0" fontId="9" fillId="0" borderId="1" xfId="4" applyFill="1" applyBorder="1">
      <alignment vertical="center"/>
    </xf>
    <xf numFmtId="0" fontId="20" fillId="0" borderId="1" xfId="4" applyFont="1" applyFill="1" applyBorder="1" applyAlignment="1">
      <alignment horizontal="right" vertical="center"/>
    </xf>
    <xf numFmtId="0" fontId="9" fillId="0" borderId="0" xfId="4" applyFill="1">
      <alignment vertical="center"/>
    </xf>
    <xf numFmtId="0" fontId="4" fillId="0" borderId="1" xfId="25" applyFont="1" applyFill="1" applyBorder="1" applyAlignment="1">
      <alignment horizontal="left" vertical="center"/>
    </xf>
    <xf numFmtId="176" fontId="31" fillId="0" borderId="1" xfId="17" applyNumberFormat="1" applyFont="1" applyFill="1" applyBorder="1" applyAlignment="1">
      <alignment horizontal="right" vertical="center"/>
    </xf>
    <xf numFmtId="0" fontId="18" fillId="0" borderId="0" xfId="4" applyFont="1" applyAlignment="1">
      <alignment horizontal="center" vertical="center"/>
    </xf>
    <xf numFmtId="177" fontId="28" fillId="0" borderId="0" xfId="4" applyNumberFormat="1" applyFont="1" applyBorder="1">
      <alignment vertical="center"/>
    </xf>
    <xf numFmtId="177" fontId="19" fillId="0" borderId="0" xfId="4" applyNumberFormat="1" applyFont="1" applyBorder="1">
      <alignment vertical="center"/>
    </xf>
    <xf numFmtId="177" fontId="19" fillId="0" borderId="0" xfId="4" applyNumberFormat="1" applyFont="1" applyBorder="1" applyAlignment="1">
      <alignment horizontal="right" vertical="center"/>
    </xf>
    <xf numFmtId="179" fontId="25" fillId="0" borderId="1" xfId="4" applyNumberFormat="1" applyFont="1" applyFill="1" applyBorder="1">
      <alignment vertical="center"/>
    </xf>
    <xf numFmtId="179" fontId="9" fillId="0" borderId="0" xfId="4" applyNumberFormat="1" applyFill="1">
      <alignment vertical="center"/>
    </xf>
    <xf numFmtId="177" fontId="9" fillId="0" borderId="0" xfId="4" applyNumberFormat="1" applyFill="1">
      <alignment vertical="center"/>
    </xf>
    <xf numFmtId="176" fontId="9" fillId="0" borderId="0" xfId="24" applyNumberFormat="1" applyFill="1" applyAlignment="1"/>
    <xf numFmtId="181" fontId="30" fillId="0" borderId="0" xfId="17" applyNumberFormat="1" applyFill="1">
      <alignment vertical="center"/>
    </xf>
    <xf numFmtId="180" fontId="9" fillId="0" borderId="0" xfId="24" applyNumberFormat="1" applyFill="1" applyAlignment="1"/>
    <xf numFmtId="0" fontId="9" fillId="0" borderId="0" xfId="4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76" fontId="25" fillId="0" borderId="1" xfId="4" applyNumberFormat="1" applyFont="1" applyFill="1" applyBorder="1">
      <alignment vertical="center"/>
    </xf>
    <xf numFmtId="0" fontId="30" fillId="0" borderId="0" xfId="17" applyFill="1">
      <alignment vertical="center"/>
    </xf>
    <xf numFmtId="176" fontId="35" fillId="0" borderId="0" xfId="17" applyNumberFormat="1" applyFont="1" applyFill="1" applyAlignment="1">
      <alignment horizontal="center" vertical="center"/>
    </xf>
    <xf numFmtId="181" fontId="35" fillId="0" borderId="0" xfId="17" applyNumberFormat="1" applyFont="1" applyFill="1" applyAlignment="1">
      <alignment horizontal="center" vertical="center"/>
    </xf>
    <xf numFmtId="176" fontId="30" fillId="0" borderId="0" xfId="17" applyNumberFormat="1" applyFill="1">
      <alignment vertical="center"/>
    </xf>
    <xf numFmtId="181" fontId="33" fillId="0" borderId="1" xfId="17" applyNumberFormat="1" applyFont="1" applyFill="1" applyBorder="1" applyAlignment="1">
      <alignment horizontal="right" vertical="center"/>
    </xf>
    <xf numFmtId="177" fontId="30" fillId="0" borderId="0" xfId="17" applyNumberFormat="1" applyFill="1">
      <alignment vertical="center"/>
    </xf>
    <xf numFmtId="0" fontId="31" fillId="0" borderId="1" xfId="17" applyFont="1" applyFill="1" applyBorder="1" applyAlignment="1">
      <alignment vertical="center" wrapText="1"/>
    </xf>
    <xf numFmtId="0" fontId="30" fillId="0" borderId="1" xfId="17" applyFill="1" applyBorder="1">
      <alignment vertical="center"/>
    </xf>
    <xf numFmtId="181" fontId="30" fillId="0" borderId="1" xfId="17" applyNumberFormat="1" applyFill="1" applyBorder="1">
      <alignment vertical="center"/>
    </xf>
    <xf numFmtId="0" fontId="33" fillId="0" borderId="1" xfId="17" applyFont="1" applyFill="1" applyBorder="1" applyAlignment="1">
      <alignment horizontal="right" vertical="center"/>
    </xf>
    <xf numFmtId="181" fontId="31" fillId="0" borderId="1" xfId="17" applyNumberFormat="1" applyFont="1" applyFill="1" applyBorder="1">
      <alignment vertical="center"/>
    </xf>
    <xf numFmtId="0" fontId="31" fillId="0" borderId="4" xfId="17" applyFont="1" applyFill="1" applyBorder="1">
      <alignment vertical="center"/>
    </xf>
    <xf numFmtId="0" fontId="31" fillId="0" borderId="0" xfId="17" applyFont="1" applyFill="1" applyBorder="1">
      <alignment vertical="center"/>
    </xf>
    <xf numFmtId="0" fontId="19" fillId="0" borderId="4" xfId="4" applyFont="1" applyFill="1" applyBorder="1">
      <alignment vertical="center"/>
    </xf>
    <xf numFmtId="0" fontId="23" fillId="0" borderId="1" xfId="24" applyNumberFormat="1" applyFont="1" applyFill="1" applyBorder="1" applyAlignment="1">
      <alignment horizontal="right" vertical="center"/>
    </xf>
    <xf numFmtId="9" fontId="23" fillId="0" borderId="1" xfId="24" applyNumberFormat="1" applyFont="1" applyFill="1" applyBorder="1" applyAlignment="1">
      <alignment horizontal="right" vertical="center"/>
    </xf>
    <xf numFmtId="0" fontId="9" fillId="0" borderId="0" xfId="24" applyFill="1" applyAlignment="1"/>
    <xf numFmtId="0" fontId="18" fillId="0" borderId="0" xfId="24" applyFont="1" applyFill="1" applyAlignment="1">
      <alignment horizontal="center" vertical="center"/>
    </xf>
    <xf numFmtId="0" fontId="11" fillId="0" borderId="0" xfId="24" applyFont="1" applyFill="1" applyAlignment="1"/>
    <xf numFmtId="0" fontId="11" fillId="0" borderId="1" xfId="24" applyFont="1" applyFill="1" applyBorder="1" applyAlignment="1"/>
    <xf numFmtId="0" fontId="19" fillId="0" borderId="1" xfId="24" applyFont="1" applyFill="1" applyBorder="1">
      <alignment vertical="center"/>
    </xf>
    <xf numFmtId="176" fontId="29" fillId="0" borderId="1" xfId="26" applyNumberFormat="1" applyFont="1" applyFill="1" applyBorder="1" applyAlignment="1">
      <alignment horizontal="right" vertical="center"/>
    </xf>
    <xf numFmtId="182" fontId="24" fillId="0" borderId="1" xfId="26" applyNumberFormat="1" applyFont="1" applyFill="1" applyBorder="1" applyAlignment="1">
      <alignment horizontal="right" vertical="center"/>
    </xf>
    <xf numFmtId="176" fontId="11" fillId="0" borderId="1" xfId="26" applyNumberFormat="1" applyFont="1" applyFill="1" applyBorder="1" applyAlignment="1">
      <alignment horizontal="right" vertical="center"/>
    </xf>
    <xf numFmtId="0" fontId="9" fillId="0" borderId="1" xfId="24" applyFill="1" applyBorder="1" applyAlignment="1"/>
    <xf numFmtId="176" fontId="9" fillId="0" borderId="1" xfId="24" applyNumberFormat="1" applyFill="1" applyBorder="1" applyAlignment="1">
      <alignment horizontal="center" vertical="center"/>
    </xf>
    <xf numFmtId="176" fontId="22" fillId="0" borderId="1" xfId="26" applyNumberFormat="1" applyFont="1" applyFill="1" applyBorder="1" applyAlignment="1">
      <alignment horizontal="right" vertical="center"/>
    </xf>
    <xf numFmtId="176" fontId="9" fillId="0" borderId="0" xfId="24" applyNumberFormat="1" applyFill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left" vertical="center" wrapText="1" indent="1"/>
    </xf>
    <xf numFmtId="179" fontId="38" fillId="0" borderId="1" xfId="0" applyNumberFormat="1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vertical="center"/>
    </xf>
    <xf numFmtId="0" fontId="11" fillId="0" borderId="0" xfId="13" applyFont="1" applyFill="1" applyAlignment="1">
      <alignment horizontal="left"/>
    </xf>
    <xf numFmtId="0" fontId="18" fillId="0" borderId="0" xfId="4" applyFont="1" applyFill="1" applyAlignment="1">
      <alignment horizontal="center" vertical="center"/>
    </xf>
    <xf numFmtId="0" fontId="19" fillId="0" borderId="1" xfId="4" applyFont="1" applyFill="1" applyBorder="1" applyAlignment="1">
      <alignment vertical="center"/>
    </xf>
    <xf numFmtId="176" fontId="18" fillId="0" borderId="0" xfId="4" applyNumberFormat="1" applyFont="1" applyFill="1" applyAlignment="1">
      <alignment horizontal="center" vertical="center"/>
    </xf>
    <xf numFmtId="0" fontId="28" fillId="0" borderId="0" xfId="4" applyFont="1" applyFill="1" applyAlignment="1">
      <alignment horizontal="right" vertical="center"/>
    </xf>
    <xf numFmtId="180" fontId="4" fillId="0" borderId="1" xfId="0" applyNumberFormat="1" applyFont="1" applyFill="1" applyBorder="1" applyAlignment="1">
      <alignment vertical="center"/>
    </xf>
    <xf numFmtId="0" fontId="9" fillId="0" borderId="0" xfId="24" applyFill="1" applyBorder="1">
      <alignment vertical="center"/>
    </xf>
    <xf numFmtId="176" fontId="12" fillId="0" borderId="0" xfId="24" applyNumberFormat="1" applyFont="1" applyFill="1" applyAlignment="1">
      <alignment horizontal="center" vertical="center"/>
    </xf>
    <xf numFmtId="180" fontId="11" fillId="0" borderId="0" xfId="24" applyNumberFormat="1" applyFont="1" applyFill="1" applyAlignment="1"/>
    <xf numFmtId="0" fontId="9" fillId="0" borderId="0" xfId="24" applyFill="1" applyBorder="1" applyAlignment="1">
      <alignment horizontal="right" vertical="center"/>
    </xf>
    <xf numFmtId="0" fontId="19" fillId="0" borderId="1" xfId="24" applyFont="1" applyFill="1" applyBorder="1" applyAlignment="1">
      <alignment vertical="center"/>
    </xf>
    <xf numFmtId="176" fontId="12" fillId="0" borderId="1" xfId="26" applyNumberFormat="1" applyFont="1" applyFill="1" applyBorder="1" applyAlignment="1">
      <alignment horizontal="right" vertical="center"/>
    </xf>
    <xf numFmtId="0" fontId="11" fillId="0" borderId="0" xfId="24" applyFont="1" applyFill="1" applyBorder="1" applyAlignment="1"/>
    <xf numFmtId="176" fontId="11" fillId="0" borderId="0" xfId="24" applyNumberFormat="1" applyFont="1" applyFill="1" applyAlignment="1"/>
    <xf numFmtId="176" fontId="9" fillId="0" borderId="1" xfId="4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left" vertical="center" indent="1"/>
    </xf>
    <xf numFmtId="0" fontId="9" fillId="0" borderId="1" xfId="4" applyFont="1" applyFill="1" applyBorder="1">
      <alignment vertical="center"/>
    </xf>
    <xf numFmtId="0" fontId="20" fillId="0" borderId="0" xfId="4" applyFont="1" applyFill="1" applyAlignment="1">
      <alignment vertical="center"/>
    </xf>
    <xf numFmtId="0" fontId="43" fillId="0" borderId="0" xfId="4" applyFont="1" applyFill="1" applyAlignment="1">
      <alignment horizontal="left" vertical="center"/>
    </xf>
    <xf numFmtId="0" fontId="16" fillId="0" borderId="1" xfId="4" applyFont="1" applyFill="1" applyBorder="1" applyAlignment="1">
      <alignment horizontal="center" vertical="center"/>
    </xf>
    <xf numFmtId="0" fontId="45" fillId="0" borderId="1" xfId="4" applyFont="1" applyBorder="1">
      <alignment vertical="center"/>
    </xf>
    <xf numFmtId="177" fontId="45" fillId="0" borderId="1" xfId="4" applyNumberFormat="1" applyFont="1" applyBorder="1">
      <alignment vertical="center"/>
    </xf>
    <xf numFmtId="177" fontId="9" fillId="0" borderId="1" xfId="4" applyNumberFormat="1" applyFont="1" applyBorder="1">
      <alignment vertical="center"/>
    </xf>
    <xf numFmtId="177" fontId="9" fillId="0" borderId="1" xfId="4" applyNumberFormat="1" applyFont="1" applyBorder="1" applyAlignment="1">
      <alignment horizontal="right" vertical="center"/>
    </xf>
    <xf numFmtId="179" fontId="11" fillId="0" borderId="0" xfId="24" applyNumberFormat="1" applyFont="1" applyFill="1" applyAlignment="1"/>
    <xf numFmtId="0" fontId="43" fillId="0" borderId="0" xfId="4" applyFont="1" applyFill="1" applyAlignment="1">
      <alignment horizontal="left" vertical="center"/>
    </xf>
    <xf numFmtId="0" fontId="6" fillId="0" borderId="0" xfId="23">
      <alignment vertical="center"/>
    </xf>
    <xf numFmtId="0" fontId="47" fillId="0" borderId="0" xfId="23" applyFont="1" applyAlignment="1">
      <alignment horizontal="right" vertical="center"/>
    </xf>
    <xf numFmtId="0" fontId="48" fillId="0" borderId="0" xfId="23" applyFont="1">
      <alignment vertical="center"/>
    </xf>
    <xf numFmtId="0" fontId="50" fillId="0" borderId="0" xfId="23" applyFont="1">
      <alignment vertical="center"/>
    </xf>
    <xf numFmtId="0" fontId="51" fillId="0" borderId="0" xfId="23" applyFont="1" applyAlignment="1">
      <alignment horizontal="center" vertical="center"/>
    </xf>
    <xf numFmtId="0" fontId="53" fillId="0" borderId="0" xfId="0" applyFont="1" applyFill="1">
      <alignment vertical="center"/>
    </xf>
    <xf numFmtId="0" fontId="29" fillId="0" borderId="0" xfId="4" applyFont="1" applyFill="1" applyBorder="1" applyAlignment="1">
      <alignment horizontal="right" vertical="center"/>
    </xf>
    <xf numFmtId="179" fontId="54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55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23" fillId="0" borderId="1" xfId="4" applyNumberFormat="1" applyFont="1" applyFill="1" applyBorder="1">
      <alignment vertical="center"/>
    </xf>
    <xf numFmtId="0" fontId="56" fillId="0" borderId="0" xfId="0" applyFont="1" applyFill="1">
      <alignment vertical="center"/>
    </xf>
    <xf numFmtId="176" fontId="29" fillId="0" borderId="1" xfId="4" applyNumberFormat="1" applyFont="1" applyFill="1" applyBorder="1">
      <alignment vertical="center"/>
    </xf>
    <xf numFmtId="0" fontId="9" fillId="0" borderId="0" xfId="27" applyFill="1">
      <alignment vertical="center"/>
    </xf>
    <xf numFmtId="176" fontId="4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3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51" fillId="0" borderId="0" xfId="23" applyFont="1" applyFill="1" applyAlignment="1">
      <alignment horizontal="center" vertical="center"/>
    </xf>
    <xf numFmtId="0" fontId="11" fillId="0" borderId="0" xfId="13" applyFont="1" applyFill="1" applyBorder="1" applyAlignment="1">
      <alignment horizontal="left"/>
    </xf>
    <xf numFmtId="0" fontId="11" fillId="0" borderId="0" xfId="13" applyFont="1" applyFill="1" applyBorder="1"/>
    <xf numFmtId="0" fontId="19" fillId="0" borderId="0" xfId="4" applyFont="1" applyFill="1" applyBorder="1">
      <alignment vertical="center"/>
    </xf>
    <xf numFmtId="0" fontId="0" fillId="0" borderId="0" xfId="0" applyBorder="1">
      <alignment vertical="center"/>
    </xf>
    <xf numFmtId="0" fontId="19" fillId="2" borderId="0" xfId="4" applyFont="1" applyFill="1" applyBorder="1">
      <alignment vertical="center"/>
    </xf>
    <xf numFmtId="0" fontId="19" fillId="2" borderId="1" xfId="4" applyFont="1" applyFill="1" applyBorder="1">
      <alignment vertical="center"/>
    </xf>
    <xf numFmtId="0" fontId="0" fillId="0" borderId="1" xfId="0" applyBorder="1">
      <alignment vertical="center"/>
    </xf>
    <xf numFmtId="176" fontId="19" fillId="2" borderId="1" xfId="4" applyNumberFormat="1" applyFont="1" applyFill="1" applyBorder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7" fillId="0" borderId="1" xfId="8" applyFont="1" applyFill="1" applyBorder="1" applyAlignment="1">
      <alignment horizontal="left" vertical="center"/>
    </xf>
    <xf numFmtId="179" fontId="58" fillId="0" borderId="1" xfId="8" applyNumberFormat="1" applyFont="1" applyFill="1" applyBorder="1" applyAlignment="1">
      <alignment vertical="center"/>
    </xf>
    <xf numFmtId="0" fontId="58" fillId="0" borderId="1" xfId="7" applyFont="1" applyFill="1" applyBorder="1" applyAlignment="1">
      <alignment horizontal="center" vertical="center"/>
    </xf>
    <xf numFmtId="0" fontId="40" fillId="0" borderId="1" xfId="25" applyFont="1" applyFill="1" applyBorder="1" applyAlignment="1">
      <alignment horizontal="center" vertical="center"/>
    </xf>
    <xf numFmtId="0" fontId="40" fillId="0" borderId="1" xfId="8" applyFont="1" applyFill="1" applyBorder="1" applyAlignment="1">
      <alignment horizontal="left" vertical="center"/>
    </xf>
    <xf numFmtId="179" fontId="19" fillId="2" borderId="1" xfId="4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186" fontId="0" fillId="0" borderId="1" xfId="0" applyNumberFormat="1" applyFont="1" applyFill="1" applyBorder="1" applyAlignment="1" applyProtection="1">
      <alignment vertical="center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177" fontId="31" fillId="2" borderId="1" xfId="17" applyNumberFormat="1" applyFont="1" applyFill="1" applyBorder="1" applyAlignment="1">
      <alignment horizontal="right" vertical="center"/>
    </xf>
    <xf numFmtId="181" fontId="31" fillId="2" borderId="1" xfId="17" applyNumberFormat="1" applyFont="1" applyFill="1" applyBorder="1" applyAlignment="1">
      <alignment horizontal="right" vertical="center"/>
    </xf>
    <xf numFmtId="176" fontId="29" fillId="2" borderId="1" xfId="26" applyNumberFormat="1" applyFont="1" applyFill="1" applyBorder="1" applyAlignment="1">
      <alignment horizontal="right" vertical="center"/>
    </xf>
    <xf numFmtId="0" fontId="31" fillId="2" borderId="4" xfId="17" applyFont="1" applyFill="1" applyBorder="1">
      <alignment vertical="center"/>
    </xf>
    <xf numFmtId="179" fontId="9" fillId="0" borderId="1" xfId="27" applyNumberFormat="1" applyFill="1" applyBorder="1">
      <alignment vertical="center"/>
    </xf>
    <xf numFmtId="179" fontId="25" fillId="2" borderId="1" xfId="4" applyNumberFormat="1" applyFont="1" applyFill="1" applyBorder="1">
      <alignment vertical="center"/>
    </xf>
    <xf numFmtId="0" fontId="4" fillId="2" borderId="1" xfId="2" applyFont="1" applyFill="1" applyBorder="1" applyAlignment="1" applyProtection="1">
      <alignment horizontal="left" vertical="center" wrapText="1"/>
      <protection locked="0"/>
    </xf>
    <xf numFmtId="0" fontId="9" fillId="0" borderId="0" xfId="17" applyFont="1" applyFill="1" applyAlignment="1">
      <alignment horizontal="left" vertical="center" wrapText="1"/>
    </xf>
    <xf numFmtId="179" fontId="11" fillId="0" borderId="0" xfId="13" applyNumberFormat="1" applyFont="1" applyFill="1" applyAlignment="1">
      <alignment horizontal="left"/>
    </xf>
    <xf numFmtId="0" fontId="4" fillId="0" borderId="3" xfId="13" applyFont="1" applyFill="1" applyBorder="1" applyAlignment="1">
      <alignment vertical="center"/>
    </xf>
    <xf numFmtId="187" fontId="9" fillId="0" borderId="3" xfId="27" applyNumberFormat="1" applyFont="1" applyFill="1" applyBorder="1" applyAlignment="1">
      <alignment vertical="center"/>
    </xf>
    <xf numFmtId="178" fontId="11" fillId="0" borderId="0" xfId="9" applyNumberFormat="1" applyFont="1" applyFill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24" fillId="0" borderId="1" xfId="23" applyFont="1" applyBorder="1" applyAlignment="1">
      <alignment horizontal="center" vertical="center" wrapText="1"/>
    </xf>
    <xf numFmtId="0" fontId="61" fillId="0" borderId="1" xfId="14" applyFont="1" applyBorder="1" applyAlignment="1">
      <alignment horizontal="center" vertical="center"/>
    </xf>
    <xf numFmtId="185" fontId="62" fillId="0" borderId="1" xfId="14" applyNumberFormat="1" applyFont="1" applyBorder="1" applyAlignment="1">
      <alignment horizontal="center" vertical="center"/>
    </xf>
    <xf numFmtId="185" fontId="63" fillId="0" borderId="1" xfId="23" applyNumberFormat="1" applyFont="1" applyBorder="1" applyAlignment="1">
      <alignment horizontal="center" vertical="center"/>
    </xf>
    <xf numFmtId="0" fontId="33" fillId="0" borderId="1" xfId="29" applyFont="1" applyFill="1" applyBorder="1" applyAlignment="1">
      <alignment horizontal="right" vertical="center"/>
    </xf>
    <xf numFmtId="188" fontId="65" fillId="0" borderId="0" xfId="30" applyNumberFormat="1" applyFont="1" applyAlignment="1">
      <alignment vertical="center"/>
    </xf>
    <xf numFmtId="41" fontId="65" fillId="2" borderId="0" xfId="10" applyFont="1" applyFill="1" applyAlignment="1">
      <alignment vertical="center"/>
    </xf>
    <xf numFmtId="182" fontId="65" fillId="2" borderId="0" xfId="30" applyNumberFormat="1" applyFont="1" applyFill="1" applyAlignment="1">
      <alignment vertical="center"/>
    </xf>
    <xf numFmtId="188" fontId="65" fillId="0" borderId="0" xfId="30" applyNumberFormat="1" applyFont="1" applyBorder="1" applyAlignment="1">
      <alignment vertical="center"/>
    </xf>
    <xf numFmtId="41" fontId="65" fillId="2" borderId="0" xfId="10" applyFont="1" applyFill="1" applyBorder="1" applyAlignment="1" applyProtection="1">
      <alignment horizontal="center" vertical="center"/>
    </xf>
    <xf numFmtId="41" fontId="65" fillId="0" borderId="0" xfId="10" applyFont="1" applyFill="1" applyBorder="1" applyAlignment="1" applyProtection="1">
      <alignment horizontal="center" vertical="center"/>
    </xf>
    <xf numFmtId="41" fontId="66" fillId="2" borderId="0" xfId="10" applyFont="1" applyFill="1" applyBorder="1" applyAlignment="1">
      <alignment vertical="center"/>
    </xf>
    <xf numFmtId="41" fontId="65" fillId="0" borderId="0" xfId="10" applyFont="1" applyAlignment="1">
      <alignment vertical="center"/>
    </xf>
    <xf numFmtId="182" fontId="65" fillId="0" borderId="0" xfId="30" applyNumberFormat="1" applyFont="1" applyAlignment="1">
      <alignment vertical="center"/>
    </xf>
    <xf numFmtId="0" fontId="43" fillId="0" borderId="0" xfId="4" applyFont="1" applyFill="1" applyAlignment="1">
      <alignment vertical="center"/>
    </xf>
    <xf numFmtId="182" fontId="24" fillId="2" borderId="0" xfId="30" applyNumberFormat="1" applyFont="1" applyFill="1" applyBorder="1" applyAlignment="1" applyProtection="1">
      <alignment horizontal="right"/>
    </xf>
    <xf numFmtId="182" fontId="24" fillId="3" borderId="0" xfId="30" applyNumberFormat="1" applyFont="1" applyFill="1" applyBorder="1" applyAlignment="1" applyProtection="1">
      <alignment horizontal="right" vertical="center"/>
    </xf>
    <xf numFmtId="179" fontId="59" fillId="2" borderId="1" xfId="10" applyNumberFormat="1" applyFont="1" applyFill="1" applyBorder="1" applyAlignment="1" applyProtection="1">
      <alignment horizontal="right" vertical="center"/>
    </xf>
    <xf numFmtId="182" fontId="59" fillId="2" borderId="1" xfId="30" applyNumberFormat="1" applyFont="1" applyFill="1" applyBorder="1" applyAlignment="1" applyProtection="1">
      <alignment horizontal="right" vertical="center"/>
    </xf>
    <xf numFmtId="179" fontId="59" fillId="4" borderId="1" xfId="10" applyNumberFormat="1" applyFont="1" applyFill="1" applyBorder="1" applyAlignment="1" applyProtection="1">
      <alignment horizontal="right" vertical="center"/>
    </xf>
    <xf numFmtId="182" fontId="59" fillId="4" borderId="1" xfId="30" applyNumberFormat="1" applyFont="1" applyFill="1" applyBorder="1" applyAlignment="1" applyProtection="1">
      <alignment horizontal="right" vertical="center"/>
    </xf>
    <xf numFmtId="188" fontId="22" fillId="0" borderId="1" xfId="13" applyNumberFormat="1" applyFont="1" applyFill="1" applyBorder="1" applyAlignment="1" applyProtection="1">
      <alignment horizontal="left" vertical="center" wrapText="1" indent="2"/>
    </xf>
    <xf numFmtId="182" fontId="22" fillId="4" borderId="1" xfId="30" applyNumberFormat="1" applyFont="1" applyFill="1" applyBorder="1" applyAlignment="1" applyProtection="1">
      <alignment horizontal="right" vertical="center"/>
    </xf>
    <xf numFmtId="188" fontId="4" fillId="4" borderId="1" xfId="13" applyNumberFormat="1" applyFont="1" applyFill="1" applyBorder="1" applyAlignment="1" applyProtection="1">
      <alignment horizontal="left" vertical="center" wrapText="1"/>
    </xf>
    <xf numFmtId="188" fontId="4" fillId="0" borderId="1" xfId="13" applyNumberFormat="1" applyFont="1" applyFill="1" applyBorder="1" applyAlignment="1" applyProtection="1">
      <alignment horizontal="left" vertical="center" wrapText="1"/>
    </xf>
    <xf numFmtId="188" fontId="67" fillId="4" borderId="1" xfId="13" applyNumberFormat="1" applyFont="1" applyFill="1" applyBorder="1" applyAlignment="1" applyProtection="1">
      <alignment horizontal="center" vertical="center"/>
    </xf>
    <xf numFmtId="41" fontId="67" fillId="4" borderId="1" xfId="10" applyFont="1" applyFill="1" applyBorder="1" applyAlignment="1" applyProtection="1">
      <alignment horizontal="center" vertical="center"/>
    </xf>
    <xf numFmtId="182" fontId="67" fillId="2" borderId="1" xfId="30" applyNumberFormat="1" applyFont="1" applyFill="1" applyBorder="1" applyAlignment="1">
      <alignment horizontal="center" vertical="center" wrapText="1"/>
    </xf>
    <xf numFmtId="41" fontId="67" fillId="2" borderId="1" xfId="10" applyFont="1" applyFill="1" applyBorder="1" applyAlignment="1" applyProtection="1">
      <alignment horizontal="center" vertical="center"/>
    </xf>
    <xf numFmtId="188" fontId="22" fillId="0" borderId="1" xfId="13" applyNumberFormat="1" applyFont="1" applyFill="1" applyBorder="1" applyAlignment="1" applyProtection="1">
      <alignment horizontal="left" vertical="center" wrapText="1" indent="1"/>
    </xf>
    <xf numFmtId="182" fontId="22" fillId="2" borderId="1" xfId="30" applyNumberFormat="1" applyFont="1" applyFill="1" applyBorder="1" applyAlignment="1" applyProtection="1">
      <alignment horizontal="right" vertical="center"/>
    </xf>
    <xf numFmtId="188" fontId="22" fillId="0" borderId="1" xfId="13" applyNumberFormat="1" applyFont="1" applyFill="1" applyBorder="1" applyAlignment="1" applyProtection="1">
      <alignment horizontal="left" vertical="center" wrapText="1"/>
    </xf>
    <xf numFmtId="0" fontId="69" fillId="0" borderId="1" xfId="23" applyFont="1" applyFill="1" applyBorder="1" applyAlignment="1">
      <alignment horizontal="center" vertical="center" wrapText="1"/>
    </xf>
    <xf numFmtId="0" fontId="71" fillId="0" borderId="1" xfId="0" applyFont="1" applyBorder="1">
      <alignment vertical="center"/>
    </xf>
    <xf numFmtId="0" fontId="43" fillId="0" borderId="0" xfId="4" applyFont="1" applyFill="1" applyAlignment="1">
      <alignment horizontal="left" vertical="center"/>
    </xf>
    <xf numFmtId="0" fontId="4" fillId="0" borderId="0" xfId="8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0" xfId="4" applyFont="1" applyFill="1" applyAlignment="1">
      <alignment horizontal="center" vertical="center"/>
    </xf>
    <xf numFmtId="179" fontId="30" fillId="0" borderId="0" xfId="17" applyNumberFormat="1" applyFill="1">
      <alignment vertical="center"/>
    </xf>
    <xf numFmtId="0" fontId="4" fillId="0" borderId="0" xfId="8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4" applyFont="1" applyFill="1" applyAlignment="1">
      <alignment horizontal="center" vertical="center"/>
    </xf>
    <xf numFmtId="0" fontId="28" fillId="2" borderId="0" xfId="4" applyFont="1" applyFill="1" applyAlignment="1">
      <alignment horizontal="center" vertical="center"/>
    </xf>
    <xf numFmtId="0" fontId="4" fillId="2" borderId="1" xfId="13" applyFont="1" applyFill="1" applyBorder="1" applyAlignment="1">
      <alignment horizontal="center" vertical="center"/>
    </xf>
    <xf numFmtId="0" fontId="40" fillId="2" borderId="1" xfId="2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>
      <alignment vertical="center"/>
    </xf>
    <xf numFmtId="0" fontId="29" fillId="0" borderId="0" xfId="23" applyFont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6" fontId="19" fillId="0" borderId="1" xfId="4" applyNumberFormat="1" applyFont="1" applyFill="1" applyBorder="1" applyAlignment="1">
      <alignment horizontal="left" vertical="center" indent="1"/>
    </xf>
    <xf numFmtId="0" fontId="39" fillId="0" borderId="1" xfId="23" applyFont="1" applyFill="1" applyBorder="1" applyAlignment="1">
      <alignment horizontal="center" vertical="center" wrapText="1"/>
    </xf>
    <xf numFmtId="0" fontId="70" fillId="0" borderId="1" xfId="24" applyFont="1" applyFill="1" applyBorder="1" applyAlignment="1">
      <alignment horizontal="center" vertical="center"/>
    </xf>
    <xf numFmtId="0" fontId="69" fillId="0" borderId="4" xfId="23" applyFont="1" applyFill="1" applyBorder="1" applyAlignment="1">
      <alignment horizontal="center" vertical="center" wrapText="1"/>
    </xf>
    <xf numFmtId="0" fontId="52" fillId="0" borderId="1" xfId="23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3" xfId="13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top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 indent="3"/>
    </xf>
    <xf numFmtId="0" fontId="75" fillId="0" borderId="0" xfId="0" applyFont="1" applyAlignment="1">
      <alignment horizontal="left" vertical="center" wrapText="1" indent="3"/>
    </xf>
    <xf numFmtId="0" fontId="76" fillId="0" borderId="0" xfId="0" applyFont="1" applyAlignment="1">
      <alignment horizontal="left" vertical="center" indent="3"/>
    </xf>
    <xf numFmtId="0" fontId="37" fillId="0" borderId="1" xfId="0" applyFont="1" applyFill="1" applyBorder="1" applyAlignment="1">
      <alignment vertical="center"/>
    </xf>
    <xf numFmtId="179" fontId="45" fillId="0" borderId="1" xfId="0" applyNumberFormat="1" applyFont="1" applyFill="1" applyBorder="1" applyAlignment="1">
      <alignment horizontal="right" vertical="center" wrapText="1"/>
    </xf>
    <xf numFmtId="186" fontId="9" fillId="0" borderId="1" xfId="0" applyNumberFormat="1" applyFont="1" applyFill="1" applyBorder="1" applyAlignment="1" applyProtection="1">
      <alignment vertical="center"/>
    </xf>
    <xf numFmtId="186" fontId="0" fillId="0" borderId="1" xfId="0" applyNumberFormat="1" applyFill="1" applyBorder="1" applyAlignment="1" applyProtection="1">
      <alignment vertical="center"/>
    </xf>
    <xf numFmtId="186" fontId="45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45" fillId="0" borderId="1" xfId="0" applyFont="1" applyFill="1" applyBorder="1" applyAlignment="1">
      <alignment vertical="center"/>
    </xf>
    <xf numFmtId="179" fontId="45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right" vertical="center"/>
    </xf>
    <xf numFmtId="180" fontId="77" fillId="2" borderId="1" xfId="0" applyNumberFormat="1" applyFont="1" applyFill="1" applyBorder="1" applyAlignment="1" applyProtection="1">
      <alignment horizontal="right" vertical="center"/>
    </xf>
    <xf numFmtId="182" fontId="77" fillId="0" borderId="1" xfId="42" applyNumberFormat="1" applyFont="1" applyFill="1" applyBorder="1" applyAlignment="1">
      <alignment vertical="center"/>
    </xf>
    <xf numFmtId="182" fontId="78" fillId="0" borderId="1" xfId="42" applyNumberFormat="1" applyFont="1" applyFill="1" applyBorder="1" applyAlignment="1">
      <alignment vertical="center"/>
    </xf>
    <xf numFmtId="182" fontId="79" fillId="0" borderId="1" xfId="0" applyNumberFormat="1" applyFont="1" applyFill="1" applyBorder="1" applyAlignment="1">
      <alignment horizontal="right" vertical="center"/>
    </xf>
    <xf numFmtId="182" fontId="65" fillId="0" borderId="1" xfId="0" applyNumberFormat="1" applyFont="1" applyFill="1" applyBorder="1" applyAlignment="1">
      <alignment horizontal="right" vertical="center"/>
    </xf>
    <xf numFmtId="3" fontId="77" fillId="0" borderId="1" xfId="34" applyNumberFormat="1" applyFont="1" applyFill="1" applyBorder="1" applyAlignment="1" applyProtection="1">
      <alignment horizontal="right" vertical="center"/>
    </xf>
    <xf numFmtId="0" fontId="40" fillId="2" borderId="1" xfId="2" applyFont="1" applyFill="1" applyBorder="1" applyAlignment="1" applyProtection="1">
      <alignment horizontal="right" vertical="center" wrapText="1"/>
      <protection locked="0"/>
    </xf>
    <xf numFmtId="1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NumberFormat="1" applyFont="1" applyFill="1" applyBorder="1" applyAlignment="1" applyProtection="1">
      <alignment vertical="center"/>
      <protection locked="0"/>
    </xf>
    <xf numFmtId="3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" fontId="54" fillId="2" borderId="1" xfId="0" applyNumberFormat="1" applyFont="1" applyFill="1" applyBorder="1" applyAlignment="1" applyProtection="1">
      <alignment vertical="center"/>
      <protection locked="0"/>
    </xf>
    <xf numFmtId="0" fontId="11" fillId="0" borderId="1" xfId="13" applyFont="1" applyFill="1" applyBorder="1"/>
    <xf numFmtId="1" fontId="14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vertical="center" wrapText="1"/>
    </xf>
    <xf numFmtId="187" fontId="9" fillId="0" borderId="1" xfId="27" applyNumberFormat="1" applyFont="1" applyFill="1" applyBorder="1" applyAlignment="1">
      <alignment vertical="center"/>
    </xf>
    <xf numFmtId="0" fontId="9" fillId="0" borderId="1" xfId="27" applyFill="1" applyBorder="1">
      <alignment vertical="center"/>
    </xf>
    <xf numFmtId="180" fontId="65" fillId="0" borderId="1" xfId="0" applyNumberFormat="1" applyFont="1" applyFill="1" applyBorder="1" applyAlignment="1">
      <alignment horizontal="right" vertical="center"/>
    </xf>
    <xf numFmtId="0" fontId="4" fillId="0" borderId="1" xfId="25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 applyProtection="1">
      <alignment horizontal="right" vertical="center"/>
    </xf>
    <xf numFmtId="178" fontId="77" fillId="0" borderId="1" xfId="0" applyNumberFormat="1" applyFont="1" applyFill="1" applyBorder="1" applyAlignment="1" applyProtection="1">
      <alignment horizontal="right" vertical="center"/>
    </xf>
    <xf numFmtId="177" fontId="77" fillId="0" borderId="1" xfId="42" applyNumberFormat="1" applyFont="1" applyFill="1" applyBorder="1" applyAlignment="1">
      <alignment vertical="center"/>
    </xf>
    <xf numFmtId="177" fontId="30" fillId="0" borderId="1" xfId="17" applyNumberFormat="1" applyFill="1" applyBorder="1">
      <alignment vertical="center"/>
    </xf>
    <xf numFmtId="0" fontId="9" fillId="0" borderId="0" xfId="29" applyFont="1" applyFill="1" applyAlignment="1">
      <alignment vertical="center" wrapText="1"/>
    </xf>
    <xf numFmtId="0" fontId="81" fillId="0" borderId="0" xfId="17" applyFont="1" applyFill="1" applyAlignment="1">
      <alignment vertical="center"/>
    </xf>
    <xf numFmtId="0" fontId="82" fillId="0" borderId="0" xfId="17" applyFont="1" applyFill="1" applyBorder="1" applyAlignment="1">
      <alignment horizontal="center" vertical="top"/>
    </xf>
    <xf numFmtId="0" fontId="83" fillId="0" borderId="0" xfId="17" applyFont="1" applyFill="1" applyAlignment="1">
      <alignment vertical="center"/>
    </xf>
    <xf numFmtId="0" fontId="81" fillId="0" borderId="0" xfId="17" applyFont="1" applyFill="1" applyBorder="1" applyAlignment="1">
      <alignment vertical="center"/>
    </xf>
    <xf numFmtId="0" fontId="84" fillId="0" borderId="0" xfId="1" applyFont="1" applyFill="1" applyAlignment="1" applyProtection="1">
      <alignment vertical="center"/>
      <protection locked="0"/>
    </xf>
    <xf numFmtId="0" fontId="81" fillId="0" borderId="0" xfId="17" applyFont="1" applyFill="1" applyBorder="1" applyAlignment="1">
      <alignment horizontal="right" vertical="top"/>
    </xf>
    <xf numFmtId="0" fontId="40" fillId="0" borderId="1" xfId="18" applyFont="1" applyFill="1" applyBorder="1" applyAlignment="1">
      <alignment horizontal="center" vertical="center"/>
    </xf>
    <xf numFmtId="0" fontId="85" fillId="0" borderId="0" xfId="17" applyFont="1" applyFill="1" applyBorder="1" applyAlignment="1">
      <alignment horizontal="center" vertical="center" wrapText="1"/>
    </xf>
    <xf numFmtId="49" fontId="86" fillId="0" borderId="1" xfId="0" applyNumberFormat="1" applyFont="1" applyFill="1" applyBorder="1" applyAlignment="1" applyProtection="1">
      <alignment vertical="center"/>
    </xf>
    <xf numFmtId="179" fontId="86" fillId="0" borderId="1" xfId="0" applyNumberFormat="1" applyFont="1" applyFill="1" applyBorder="1" applyAlignment="1" applyProtection="1">
      <alignment horizontal="right" vertical="center"/>
    </xf>
    <xf numFmtId="0" fontId="54" fillId="2" borderId="1" xfId="0" applyFont="1" applyFill="1" applyBorder="1" applyAlignment="1">
      <alignment vertical="center"/>
    </xf>
    <xf numFmtId="0" fontId="54" fillId="2" borderId="1" xfId="7" applyFont="1" applyFill="1" applyBorder="1" applyAlignment="1">
      <alignment vertical="center"/>
    </xf>
    <xf numFmtId="179" fontId="54" fillId="2" borderId="1" xfId="0" applyNumberFormat="1" applyFont="1" applyFill="1" applyBorder="1" applyAlignment="1" applyProtection="1">
      <alignment horizontal="left" vertical="center"/>
      <protection locked="0"/>
    </xf>
    <xf numFmtId="177" fontId="54" fillId="2" borderId="1" xfId="0" applyNumberFormat="1" applyFont="1" applyFill="1" applyBorder="1" applyAlignment="1" applyProtection="1">
      <alignment horizontal="left" vertical="center"/>
      <protection locked="0"/>
    </xf>
    <xf numFmtId="0" fontId="81" fillId="0" borderId="0" xfId="29" applyFont="1" applyFill="1" applyAlignment="1">
      <alignment vertical="center"/>
    </xf>
    <xf numFmtId="179" fontId="54" fillId="2" borderId="8" xfId="0" applyNumberFormat="1" applyFont="1" applyFill="1" applyBorder="1" applyAlignment="1" applyProtection="1">
      <alignment horizontal="left" vertical="center"/>
      <protection locked="0"/>
    </xf>
    <xf numFmtId="0" fontId="54" fillId="2" borderId="8" xfId="0" applyFont="1" applyFill="1" applyBorder="1" applyAlignment="1">
      <alignment vertical="center"/>
    </xf>
    <xf numFmtId="177" fontId="54" fillId="2" borderId="8" xfId="0" applyNumberFormat="1" applyFont="1" applyFill="1" applyBorder="1" applyAlignment="1" applyProtection="1">
      <alignment horizontal="left" vertical="center"/>
      <protection locked="0"/>
    </xf>
    <xf numFmtId="0" fontId="54" fillId="2" borderId="1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49" fillId="0" borderId="1" xfId="17" applyFont="1" applyFill="1" applyBorder="1">
      <alignment vertical="center"/>
    </xf>
    <xf numFmtId="0" fontId="14" fillId="0" borderId="1" xfId="0" applyFont="1" applyFill="1" applyBorder="1" applyAlignment="1" applyProtection="1">
      <alignment vertical="center"/>
      <protection locked="0"/>
    </xf>
    <xf numFmtId="0" fontId="54" fillId="2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87" fillId="2" borderId="0" xfId="0" applyFont="1" applyFill="1" applyAlignment="1"/>
    <xf numFmtId="0" fontId="9" fillId="2" borderId="2" xfId="4" applyFont="1" applyFill="1" applyBorder="1" applyAlignment="1">
      <alignment horizontal="center" vertical="center" wrapText="1"/>
    </xf>
    <xf numFmtId="179" fontId="19" fillId="2" borderId="0" xfId="0" applyNumberFormat="1" applyFont="1" applyFill="1" applyBorder="1" applyAlignment="1" applyProtection="1">
      <alignment horizontal="right" vertical="center"/>
      <protection locked="0"/>
    </xf>
    <xf numFmtId="0" fontId="40" fillId="2" borderId="1" xfId="0" applyFont="1" applyFill="1" applyBorder="1" applyAlignment="1">
      <alignment horizontal="center" vertical="center" wrapText="1"/>
    </xf>
    <xf numFmtId="180" fontId="40" fillId="2" borderId="1" xfId="0" applyNumberFormat="1" applyFont="1" applyFill="1" applyBorder="1" applyAlignment="1">
      <alignment vertical="center" wrapText="1"/>
    </xf>
    <xf numFmtId="176" fontId="86" fillId="2" borderId="1" xfId="0" applyNumberFormat="1" applyFont="1" applyFill="1" applyBorder="1" applyAlignment="1">
      <alignment horizontal="right" vertical="center"/>
    </xf>
    <xf numFmtId="3" fontId="54" fillId="2" borderId="1" xfId="0" applyNumberFormat="1" applyFont="1" applyFill="1" applyBorder="1" applyAlignment="1" applyProtection="1">
      <alignment vertical="center"/>
    </xf>
    <xf numFmtId="0" fontId="88" fillId="2" borderId="8" xfId="7" applyFont="1" applyFill="1" applyBorder="1" applyAlignment="1">
      <alignment horizontal="right" vertical="center"/>
    </xf>
    <xf numFmtId="3" fontId="54" fillId="2" borderId="1" xfId="0" applyNumberFormat="1" applyFont="1" applyFill="1" applyBorder="1" applyAlignment="1" applyProtection="1">
      <alignment horizontal="left" vertical="center"/>
    </xf>
    <xf numFmtId="0" fontId="54" fillId="2" borderId="1" xfId="7" applyFont="1" applyFill="1" applyBorder="1" applyAlignment="1">
      <alignment horizontal="right" vertical="center"/>
    </xf>
    <xf numFmtId="180" fontId="87" fillId="2" borderId="0" xfId="0" applyNumberFormat="1" applyFont="1" applyFill="1" applyAlignment="1">
      <alignment vertical="center" wrapText="1"/>
    </xf>
    <xf numFmtId="176" fontId="19" fillId="2" borderId="0" xfId="0" applyNumberFormat="1" applyFont="1" applyFill="1" applyAlignment="1">
      <alignment horizontal="right"/>
    </xf>
    <xf numFmtId="176" fontId="9" fillId="0" borderId="1" xfId="24" applyNumberFormat="1" applyFill="1" applyBorder="1" applyAlignment="1">
      <alignment horizontal="right" vertical="center"/>
    </xf>
    <xf numFmtId="0" fontId="9" fillId="0" borderId="0" xfId="27" applyFill="1" applyAlignment="1">
      <alignment horizontal="left" vertical="center" wrapText="1"/>
    </xf>
    <xf numFmtId="0" fontId="24" fillId="0" borderId="1" xfId="23" applyFont="1" applyBorder="1" applyAlignment="1">
      <alignment horizontal="center" vertical="center" wrapText="1"/>
    </xf>
    <xf numFmtId="187" fontId="9" fillId="0" borderId="3" xfId="27" applyNumberFormat="1" applyFont="1" applyFill="1" applyBorder="1" applyAlignment="1">
      <alignment horizontal="left" vertical="center"/>
    </xf>
    <xf numFmtId="182" fontId="89" fillId="0" borderId="1" xfId="42" applyNumberFormat="1" applyFont="1" applyFill="1" applyBorder="1" applyAlignment="1">
      <alignment vertical="center"/>
    </xf>
    <xf numFmtId="0" fontId="37" fillId="2" borderId="1" xfId="0" applyNumberFormat="1" applyFont="1" applyFill="1" applyBorder="1" applyAlignment="1" applyProtection="1">
      <alignment horizontal="left" vertical="center"/>
    </xf>
    <xf numFmtId="0" fontId="21" fillId="2" borderId="1" xfId="0" applyNumberFormat="1" applyFont="1" applyFill="1" applyBorder="1" applyAlignment="1" applyProtection="1">
      <alignment horizontal="left" vertical="center"/>
    </xf>
    <xf numFmtId="3" fontId="65" fillId="2" borderId="1" xfId="0" applyNumberFormat="1" applyFont="1" applyFill="1" applyBorder="1" applyAlignment="1" applyProtection="1">
      <alignment horizontal="right" vertical="center"/>
    </xf>
    <xf numFmtId="180" fontId="25" fillId="0" borderId="1" xfId="4" applyNumberFormat="1" applyFont="1" applyFill="1" applyBorder="1">
      <alignment vertical="center"/>
    </xf>
    <xf numFmtId="0" fontId="11" fillId="0" borderId="1" xfId="9" applyFont="1" applyFill="1" applyBorder="1" applyAlignment="1">
      <alignment vertical="center"/>
    </xf>
    <xf numFmtId="179" fontId="19" fillId="0" borderId="3" xfId="4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left"/>
    </xf>
    <xf numFmtId="0" fontId="88" fillId="2" borderId="1" xfId="7" applyFont="1" applyFill="1" applyBorder="1" applyAlignment="1">
      <alignment horizontal="right" vertical="center"/>
    </xf>
    <xf numFmtId="179" fontId="24" fillId="0" borderId="1" xfId="0" applyNumberFormat="1" applyFont="1" applyFill="1" applyBorder="1" applyAlignment="1" applyProtection="1">
      <alignment vertical="center"/>
    </xf>
    <xf numFmtId="176" fontId="45" fillId="0" borderId="1" xfId="24" applyNumberFormat="1" applyFont="1" applyFill="1" applyBorder="1" applyAlignment="1">
      <alignment horizontal="right" vertical="center"/>
    </xf>
    <xf numFmtId="179" fontId="37" fillId="0" borderId="1" xfId="0" applyNumberFormat="1" applyFont="1" applyFill="1" applyBorder="1" applyAlignment="1" applyProtection="1">
      <alignment vertical="center"/>
    </xf>
    <xf numFmtId="0" fontId="91" fillId="0" borderId="0" xfId="4" applyFont="1" applyFill="1" applyAlignment="1">
      <alignment horizontal="centerContinuous"/>
    </xf>
    <xf numFmtId="0" fontId="21" fillId="0" borderId="0" xfId="4" applyFont="1" applyFill="1" applyAlignment="1"/>
    <xf numFmtId="0" fontId="6" fillId="0" borderId="0" xfId="4" applyFont="1" applyFill="1" applyAlignment="1">
      <alignment horizontal="right" vertical="center"/>
    </xf>
    <xf numFmtId="0" fontId="38" fillId="0" borderId="1" xfId="4" applyNumberFormat="1" applyFont="1" applyFill="1" applyBorder="1" applyAlignment="1" applyProtection="1">
      <alignment horizontal="center" vertical="center"/>
    </xf>
    <xf numFmtId="0" fontId="38" fillId="0" borderId="1" xfId="4" applyNumberFormat="1" applyFont="1" applyFill="1" applyBorder="1" applyAlignment="1" applyProtection="1">
      <alignment horizontal="center" vertical="center" wrapText="1"/>
    </xf>
    <xf numFmtId="4" fontId="38" fillId="0" borderId="1" xfId="4" applyNumberFormat="1" applyFont="1" applyFill="1" applyBorder="1" applyAlignment="1" applyProtection="1">
      <alignment horizontal="center" vertical="center" shrinkToFit="1"/>
    </xf>
    <xf numFmtId="4" fontId="6" fillId="0" borderId="1" xfId="4" applyNumberFormat="1" applyFont="1" applyFill="1" applyBorder="1" applyAlignment="1" applyProtection="1">
      <alignment horizontal="center" vertical="center" shrinkToFit="1"/>
    </xf>
    <xf numFmtId="4" fontId="49" fillId="0" borderId="1" xfId="42" applyNumberFormat="1" applyFont="1" applyBorder="1" applyAlignment="1">
      <alignment horizontal="center" vertical="center" shrinkToFit="1"/>
    </xf>
    <xf numFmtId="188" fontId="68" fillId="3" borderId="0" xfId="30" quotePrefix="1" applyNumberFormat="1" applyFont="1" applyFill="1" applyAlignment="1" applyProtection="1">
      <alignment horizontal="center" vertical="center"/>
    </xf>
    <xf numFmtId="188" fontId="22" fillId="0" borderId="3" xfId="13" applyNumberFormat="1" applyFont="1" applyFill="1" applyBorder="1" applyAlignment="1" applyProtection="1">
      <alignment horizontal="left" vertical="center" wrapText="1"/>
    </xf>
    <xf numFmtId="188" fontId="22" fillId="0" borderId="5" xfId="13" applyNumberFormat="1" applyFont="1" applyFill="1" applyBorder="1" applyAlignment="1" applyProtection="1">
      <alignment horizontal="left" vertical="center" wrapText="1"/>
    </xf>
    <xf numFmtId="188" fontId="22" fillId="0" borderId="6" xfId="13" applyNumberFormat="1" applyFont="1" applyFill="1" applyBorder="1" applyAlignment="1" applyProtection="1">
      <alignment horizontal="left" vertical="center" wrapText="1"/>
    </xf>
    <xf numFmtId="0" fontId="44" fillId="0" borderId="0" xfId="4" applyFont="1" applyFill="1" applyAlignment="1">
      <alignment horizontal="center" vertical="center"/>
    </xf>
    <xf numFmtId="0" fontId="9" fillId="0" borderId="2" xfId="4" applyFill="1" applyBorder="1" applyAlignment="1">
      <alignment horizontal="right" vertical="center"/>
    </xf>
    <xf numFmtId="0" fontId="60" fillId="0" borderId="0" xfId="4" applyFont="1" applyFill="1" applyAlignment="1">
      <alignment vertical="center" wrapText="1"/>
    </xf>
    <xf numFmtId="0" fontId="43" fillId="0" borderId="0" xfId="4" applyFont="1" applyFill="1" applyAlignment="1">
      <alignment horizontal="left" vertical="center"/>
    </xf>
    <xf numFmtId="0" fontId="42" fillId="2" borderId="0" xfId="4" applyFont="1" applyFill="1" applyAlignment="1">
      <alignment horizontal="center" vertical="center"/>
    </xf>
    <xf numFmtId="0" fontId="9" fillId="2" borderId="2" xfId="4" applyFill="1" applyBorder="1" applyAlignment="1">
      <alignment horizontal="right" vertical="center"/>
    </xf>
    <xf numFmtId="0" fontId="43" fillId="2" borderId="0" xfId="4" applyFont="1" applyFill="1" applyAlignment="1">
      <alignment horizontal="left" vertical="center"/>
    </xf>
    <xf numFmtId="0" fontId="9" fillId="0" borderId="0" xfId="29" applyFont="1" applyFill="1" applyAlignment="1">
      <alignment horizontal="left" vertical="center" wrapText="1"/>
    </xf>
    <xf numFmtId="0" fontId="9" fillId="0" borderId="2" xfId="4" applyFill="1" applyBorder="1" applyAlignment="1">
      <alignment horizontal="center" vertical="center"/>
    </xf>
    <xf numFmtId="0" fontId="42" fillId="0" borderId="0" xfId="4" applyFont="1" applyFill="1" applyAlignment="1">
      <alignment horizontal="center" vertical="center"/>
    </xf>
    <xf numFmtId="0" fontId="29" fillId="0" borderId="0" xfId="4" applyFont="1" applyFill="1" applyAlignment="1">
      <alignment horizontal="left" vertical="center" wrapText="1"/>
    </xf>
    <xf numFmtId="0" fontId="29" fillId="0" borderId="0" xfId="4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0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40" fillId="0" borderId="5" xfId="1" applyNumberFormat="1" applyFont="1" applyFill="1" applyBorder="1" applyAlignment="1" applyProtection="1">
      <alignment horizontal="center" vertical="center" wrapText="1"/>
      <protection locked="0"/>
    </xf>
    <xf numFmtId="176" fontId="4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" applyFill="1" applyAlignment="1">
      <alignment horizontal="left" vertical="center" wrapText="1"/>
    </xf>
    <xf numFmtId="0" fontId="9" fillId="0" borderId="0" xfId="27" applyFill="1" applyAlignment="1">
      <alignment horizontal="left" vertical="center" wrapText="1"/>
    </xf>
    <xf numFmtId="0" fontId="9" fillId="0" borderId="2" xfId="24" applyFill="1" applyBorder="1" applyAlignment="1">
      <alignment horizontal="right"/>
    </xf>
    <xf numFmtId="0" fontId="9" fillId="2" borderId="7" xfId="24" applyFill="1" applyBorder="1" applyAlignment="1">
      <alignment horizontal="left" vertical="center" wrapText="1"/>
    </xf>
    <xf numFmtId="0" fontId="9" fillId="2" borderId="0" xfId="24" applyFill="1" applyAlignment="1">
      <alignment horizontal="left" vertical="center" wrapText="1"/>
    </xf>
    <xf numFmtId="179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20" fillId="0" borderId="0" xfId="24" applyFont="1" applyFill="1" applyAlignment="1">
      <alignment horizontal="left" vertical="center" wrapText="1"/>
    </xf>
    <xf numFmtId="0" fontId="27" fillId="0" borderId="0" xfId="14" applyFont="1" applyFill="1" applyBorder="1" applyAlignment="1">
      <alignment horizontal="left" vertical="center" wrapText="1"/>
    </xf>
    <xf numFmtId="0" fontId="46" fillId="0" borderId="0" xfId="23" applyFont="1" applyFill="1" applyAlignment="1">
      <alignment horizontal="center" vertical="center"/>
    </xf>
    <xf numFmtId="0" fontId="39" fillId="0" borderId="1" xfId="23" applyFont="1" applyFill="1" applyBorder="1" applyAlignment="1">
      <alignment horizontal="center" vertical="center"/>
    </xf>
    <xf numFmtId="0" fontId="39" fillId="0" borderId="1" xfId="23" applyFont="1" applyFill="1" applyBorder="1" applyAlignment="1">
      <alignment horizontal="center" vertical="center" wrapText="1"/>
    </xf>
    <xf numFmtId="0" fontId="39" fillId="0" borderId="4" xfId="23" applyFont="1" applyFill="1" applyBorder="1" applyAlignment="1">
      <alignment horizontal="center" vertical="center" wrapText="1"/>
    </xf>
    <xf numFmtId="0" fontId="24" fillId="0" borderId="2" xfId="23" applyFont="1" applyFill="1" applyBorder="1" applyAlignment="1">
      <alignment horizontal="right" vertical="center"/>
    </xf>
    <xf numFmtId="0" fontId="27" fillId="0" borderId="7" xfId="14" applyFont="1" applyFill="1" applyBorder="1" applyAlignment="1">
      <alignment horizontal="left" vertical="center" wrapText="1"/>
    </xf>
    <xf numFmtId="0" fontId="46" fillId="2" borderId="0" xfId="23" applyFont="1" applyFill="1" applyAlignment="1">
      <alignment horizontal="center" vertical="center"/>
    </xf>
    <xf numFmtId="0" fontId="24" fillId="0" borderId="1" xfId="23" applyFont="1" applyBorder="1" applyAlignment="1">
      <alignment horizontal="center" vertical="center" wrapText="1"/>
    </xf>
    <xf numFmtId="0" fontId="9" fillId="0" borderId="7" xfId="17" applyFont="1" applyFill="1" applyBorder="1" applyAlignment="1">
      <alignment horizontal="left" vertical="center" wrapText="1"/>
    </xf>
    <xf numFmtId="0" fontId="9" fillId="0" borderId="2" xfId="4" applyBorder="1" applyAlignment="1">
      <alignment horizontal="right" vertical="center"/>
    </xf>
    <xf numFmtId="0" fontId="9" fillId="0" borderId="2" xfId="17" applyFont="1" applyFill="1" applyBorder="1" applyAlignment="1">
      <alignment horizontal="right" vertical="center"/>
    </xf>
    <xf numFmtId="0" fontId="81" fillId="0" borderId="0" xfId="17" applyFont="1" applyFill="1" applyBorder="1" applyAlignment="1">
      <alignment horizontal="center" vertical="center"/>
    </xf>
    <xf numFmtId="0" fontId="21" fillId="0" borderId="0" xfId="17" applyFont="1" applyFill="1" applyAlignment="1">
      <alignment horizontal="left" vertical="center" wrapText="1"/>
    </xf>
    <xf numFmtId="0" fontId="9" fillId="0" borderId="0" xfId="17" applyFont="1" applyFill="1" applyAlignment="1">
      <alignment horizontal="left" vertical="center" wrapText="1"/>
    </xf>
    <xf numFmtId="0" fontId="34" fillId="0" borderId="1" xfId="17" applyFont="1" applyFill="1" applyBorder="1" applyAlignment="1">
      <alignment horizontal="center" vertical="center" wrapText="1"/>
    </xf>
    <xf numFmtId="176" fontId="4" fillId="0" borderId="1" xfId="17" applyNumberFormat="1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0" fontId="30" fillId="0" borderId="2" xfId="17" applyFill="1" applyBorder="1" applyAlignment="1">
      <alignment horizontal="center" vertical="center"/>
    </xf>
    <xf numFmtId="0" fontId="6" fillId="0" borderId="0" xfId="17" applyFont="1" applyFill="1" applyBorder="1" applyAlignment="1">
      <alignment horizontal="center" vertical="center"/>
    </xf>
    <xf numFmtId="0" fontId="36" fillId="0" borderId="0" xfId="17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2" borderId="7" xfId="27" applyFill="1" applyBorder="1" applyAlignment="1">
      <alignment horizontal="left" vertical="center" wrapText="1"/>
    </xf>
    <xf numFmtId="0" fontId="9" fillId="0" borderId="7" xfId="27" applyFill="1" applyBorder="1" applyAlignment="1">
      <alignment horizontal="left" vertical="center" wrapText="1"/>
    </xf>
    <xf numFmtId="0" fontId="9" fillId="2" borderId="0" xfId="27" applyFont="1" applyFill="1" applyAlignment="1">
      <alignment horizontal="left" vertical="center" wrapText="1"/>
    </xf>
    <xf numFmtId="0" fontId="14" fillId="0" borderId="7" xfId="4" applyFont="1" applyFill="1" applyBorder="1" applyAlignment="1">
      <alignment horizontal="left" vertical="center"/>
    </xf>
    <xf numFmtId="0" fontId="90" fillId="0" borderId="0" xfId="4" applyFont="1" applyFill="1" applyAlignment="1">
      <alignment horizontal="center"/>
    </xf>
    <xf numFmtId="0" fontId="38" fillId="0" borderId="1" xfId="4" applyNumberFormat="1" applyFont="1" applyFill="1" applyBorder="1" applyAlignment="1" applyProtection="1">
      <alignment horizontal="center" vertical="center"/>
    </xf>
    <xf numFmtId="0" fontId="38" fillId="0" borderId="1" xfId="4" applyNumberFormat="1" applyFont="1" applyFill="1" applyBorder="1" applyAlignment="1" applyProtection="1">
      <alignment horizontal="center" vertical="center" wrapText="1"/>
    </xf>
  </cellXfs>
  <cellStyles count="43">
    <cellStyle name="百分比 2" xfId="31"/>
    <cellStyle name="常规" xfId="0" builtinId="0"/>
    <cellStyle name="常规 10" xfId="8"/>
    <cellStyle name="常规 2" xfId="4"/>
    <cellStyle name="常规 2 2" xfId="14"/>
    <cellStyle name="常规 2 2 2" xfId="23"/>
    <cellStyle name="常规 2 2 3" xfId="24"/>
    <cellStyle name="常规 2 3" xfId="17"/>
    <cellStyle name="常规 2 3 2" xfId="29"/>
    <cellStyle name="常规 2 4" xfId="19"/>
    <cellStyle name="常规 2 5" xfId="28"/>
    <cellStyle name="常规 2 6" xfId="30"/>
    <cellStyle name="常规 2 6 2" xfId="32"/>
    <cellStyle name="常规 2 7" xfId="33"/>
    <cellStyle name="常规 3" xfId="9"/>
    <cellStyle name="常规 3 2" xfId="7"/>
    <cellStyle name="常规 3 3" xfId="25"/>
    <cellStyle name="常规 3 4" xfId="27"/>
    <cellStyle name="常规 4" xfId="13"/>
    <cellStyle name="常规 4 2" xfId="18"/>
    <cellStyle name="常规 4 2 2" xfId="22"/>
    <cellStyle name="常规 4 3" xfId="21"/>
    <cellStyle name="常规 5" xfId="20"/>
    <cellStyle name="常规 6" xfId="34"/>
    <cellStyle name="常规 9" xfId="2"/>
    <cellStyle name="常规_2007人代会数据 2" xfId="1"/>
    <cellStyle name="常规_Sheet1 2" xfId="42"/>
    <cellStyle name="千位分隔 2" xfId="5"/>
    <cellStyle name="千位分隔 2 2" xfId="35"/>
    <cellStyle name="千位分隔 2 3" xfId="36"/>
    <cellStyle name="千位分隔 2 3 2 2 2" xfId="3"/>
    <cellStyle name="千位分隔 2 3 2 2 2 2" xfId="6"/>
    <cellStyle name="千位分隔 2 3 2 2 2 3" xfId="11"/>
    <cellStyle name="千位分隔 2 4 2" xfId="12"/>
    <cellStyle name="千位分隔[0] 2" xfId="10"/>
    <cellStyle name="千位分隔[0] 3" xfId="15"/>
    <cellStyle name="千位分隔[0] 3 2" xfId="26"/>
    <cellStyle name="千位分隔[0] 4" xfId="37"/>
    <cellStyle name="千位分隔[0] 5" xfId="38"/>
    <cellStyle name="千位分隔[0] 6" xfId="39"/>
    <cellStyle name="千位分隔[0] 6 2" xfId="40"/>
    <cellStyle name="千位分隔[0] 7" xfId="41"/>
    <cellStyle name="样式 1" xfId="1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0"/>
  <sheetViews>
    <sheetView tabSelected="1" workbookViewId="0">
      <selection activeCell="A2" sqref="A2"/>
    </sheetView>
  </sheetViews>
  <sheetFormatPr defaultRowHeight="13.5"/>
  <cols>
    <col min="1" max="1" width="99.875" customWidth="1"/>
  </cols>
  <sheetData>
    <row r="1" spans="1:1" ht="106.5" customHeight="1">
      <c r="A1" s="270" t="s">
        <v>270</v>
      </c>
    </row>
    <row r="2" spans="1:1" ht="47.25" customHeight="1">
      <c r="A2" s="271" t="s">
        <v>272</v>
      </c>
    </row>
    <row r="3" spans="1:1" ht="39" customHeight="1">
      <c r="A3" s="272" t="s">
        <v>275</v>
      </c>
    </row>
    <row r="4" spans="1:1" ht="39" customHeight="1">
      <c r="A4" s="272" t="s">
        <v>276</v>
      </c>
    </row>
    <row r="5" spans="1:1" ht="39" customHeight="1">
      <c r="A5" s="272" t="s">
        <v>279</v>
      </c>
    </row>
    <row r="6" spans="1:1" ht="39" customHeight="1">
      <c r="A6" s="272" t="s">
        <v>280</v>
      </c>
    </row>
    <row r="7" spans="1:1" ht="39" customHeight="1">
      <c r="A7" s="272" t="s">
        <v>295</v>
      </c>
    </row>
    <row r="8" spans="1:1" ht="39" customHeight="1">
      <c r="A8" s="272" t="s">
        <v>281</v>
      </c>
    </row>
    <row r="9" spans="1:1" ht="39" customHeight="1">
      <c r="A9" s="272" t="s">
        <v>282</v>
      </c>
    </row>
    <row r="10" spans="1:1" ht="39" customHeight="1">
      <c r="A10" s="272" t="s">
        <v>283</v>
      </c>
    </row>
    <row r="11" spans="1:1" ht="39" customHeight="1">
      <c r="A11" s="272" t="s">
        <v>284</v>
      </c>
    </row>
    <row r="12" spans="1:1" ht="39" customHeight="1">
      <c r="A12" s="272" t="s">
        <v>296</v>
      </c>
    </row>
    <row r="13" spans="1:1" ht="39" customHeight="1">
      <c r="A13" s="272" t="s">
        <v>285</v>
      </c>
    </row>
    <row r="14" spans="1:1" ht="39" customHeight="1">
      <c r="A14" s="272" t="s">
        <v>277</v>
      </c>
    </row>
    <row r="15" spans="1:1" ht="39" customHeight="1">
      <c r="A15" s="272" t="s">
        <v>273</v>
      </c>
    </row>
    <row r="16" spans="1:1" ht="39" customHeight="1">
      <c r="A16" s="272" t="s">
        <v>274</v>
      </c>
    </row>
    <row r="17" spans="1:1" ht="42.75" customHeight="1">
      <c r="A17" s="271" t="s">
        <v>271</v>
      </c>
    </row>
    <row r="18" spans="1:1" ht="42.75" customHeight="1">
      <c r="A18" s="272" t="s">
        <v>286</v>
      </c>
    </row>
    <row r="19" spans="1:1" ht="42.75" customHeight="1">
      <c r="A19" s="272" t="s">
        <v>287</v>
      </c>
    </row>
    <row r="20" spans="1:1" ht="42.75" customHeight="1">
      <c r="A20" s="273" t="s">
        <v>288</v>
      </c>
    </row>
    <row r="21" spans="1:1" ht="45.75" customHeight="1">
      <c r="A21" s="273" t="s">
        <v>289</v>
      </c>
    </row>
    <row r="22" spans="1:1" ht="42.75" customHeight="1">
      <c r="A22" s="274" t="s">
        <v>297</v>
      </c>
    </row>
    <row r="23" spans="1:1" ht="42.75" customHeight="1">
      <c r="A23" s="272" t="s">
        <v>290</v>
      </c>
    </row>
    <row r="24" spans="1:1" ht="42.75" customHeight="1">
      <c r="A24" s="272" t="s">
        <v>291</v>
      </c>
    </row>
    <row r="25" spans="1:1" ht="42.75" customHeight="1">
      <c r="A25" s="272" t="s">
        <v>292</v>
      </c>
    </row>
    <row r="26" spans="1:1" ht="42.75" customHeight="1">
      <c r="A26" s="272" t="s">
        <v>293</v>
      </c>
    </row>
    <row r="27" spans="1:1" ht="42.75" customHeight="1">
      <c r="A27" s="272" t="s">
        <v>298</v>
      </c>
    </row>
    <row r="28" spans="1:1" ht="42.75" customHeight="1">
      <c r="A28" s="272" t="s">
        <v>294</v>
      </c>
    </row>
    <row r="29" spans="1:1" ht="42.75" customHeight="1">
      <c r="A29" s="272" t="s">
        <v>278</v>
      </c>
    </row>
    <row r="30" spans="1:1" ht="46.5" customHeight="1">
      <c r="A30" s="272" t="s">
        <v>1474</v>
      </c>
    </row>
  </sheetData>
  <phoneticPr fontId="1" type="noConversion"/>
  <pageMargins left="0.59" right="0.65" top="0.75" bottom="0.89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rgb="FF00FF00"/>
  </sheetPr>
  <dimension ref="A1:F43"/>
  <sheetViews>
    <sheetView topLeftCell="B16" zoomScaleSheetLayoutView="130" workbookViewId="0">
      <selection activeCell="G63" sqref="G63"/>
    </sheetView>
  </sheetViews>
  <sheetFormatPr defaultColWidth="9" defaultRowHeight="14.25"/>
  <cols>
    <col min="1" max="1" width="0" style="34" hidden="1" customWidth="1"/>
    <col min="2" max="2" width="51.75" style="33" customWidth="1"/>
    <col min="3" max="3" width="39.5" style="33" customWidth="1"/>
    <col min="4" max="4" width="11.625" style="34" bestFit="1" customWidth="1"/>
    <col min="5" max="16384" width="9" style="34"/>
  </cols>
  <sheetData>
    <row r="1" spans="1:6" ht="18" customHeight="1">
      <c r="B1" s="377" t="s">
        <v>181</v>
      </c>
      <c r="C1" s="377"/>
    </row>
    <row r="2" spans="1:6" ht="24">
      <c r="B2" s="383" t="s">
        <v>306</v>
      </c>
      <c r="C2" s="383"/>
    </row>
    <row r="3" spans="1:6" ht="20.25" customHeight="1">
      <c r="B3" s="53"/>
      <c r="C3" s="10" t="s">
        <v>63</v>
      </c>
    </row>
    <row r="4" spans="1:6" ht="24" customHeight="1">
      <c r="B4" s="23" t="s">
        <v>51</v>
      </c>
      <c r="C4" s="35" t="s">
        <v>50</v>
      </c>
    </row>
    <row r="5" spans="1:6" ht="20.100000000000001" customHeight="1">
      <c r="B5" s="89" t="s">
        <v>4</v>
      </c>
      <c r="C5" s="304">
        <v>168887</v>
      </c>
    </row>
    <row r="6" spans="1:6" ht="21.6" customHeight="1">
      <c r="A6" s="194">
        <v>207</v>
      </c>
      <c r="B6" s="252" t="s">
        <v>694</v>
      </c>
      <c r="C6" s="305">
        <v>1549</v>
      </c>
      <c r="F6" s="210"/>
    </row>
    <row r="7" spans="1:6" ht="21.6" customHeight="1">
      <c r="A7" s="194">
        <v>20707</v>
      </c>
      <c r="B7" s="252" t="s">
        <v>664</v>
      </c>
      <c r="C7" s="305">
        <v>1517</v>
      </c>
      <c r="F7" s="210"/>
    </row>
    <row r="8" spans="1:6" ht="21.6" customHeight="1">
      <c r="A8" s="194">
        <v>2070701</v>
      </c>
      <c r="B8" s="252" t="s">
        <v>665</v>
      </c>
      <c r="C8" s="305">
        <v>1468</v>
      </c>
      <c r="F8" s="210"/>
    </row>
    <row r="9" spans="1:6" ht="21.6" customHeight="1">
      <c r="A9" s="194">
        <v>2290808</v>
      </c>
      <c r="B9" s="252" t="s">
        <v>666</v>
      </c>
      <c r="C9" s="305">
        <v>49</v>
      </c>
      <c r="F9" s="210"/>
    </row>
    <row r="10" spans="1:6" ht="21.6" customHeight="1">
      <c r="A10" s="194">
        <v>22960</v>
      </c>
      <c r="B10" s="252" t="s">
        <v>667</v>
      </c>
      <c r="C10" s="305">
        <v>32</v>
      </c>
      <c r="F10" s="210"/>
    </row>
    <row r="11" spans="1:6" ht="21.6" customHeight="1">
      <c r="A11" s="194">
        <v>2296002</v>
      </c>
      <c r="B11" s="252" t="s">
        <v>693</v>
      </c>
      <c r="C11" s="305">
        <v>32</v>
      </c>
      <c r="F11" s="210"/>
    </row>
    <row r="12" spans="1:6" ht="21.6" customHeight="1">
      <c r="A12" s="194">
        <v>2296003</v>
      </c>
      <c r="B12" s="252" t="s">
        <v>695</v>
      </c>
      <c r="C12" s="305">
        <v>84981</v>
      </c>
      <c r="F12" s="210"/>
    </row>
    <row r="13" spans="1:6" ht="21.6" customHeight="1">
      <c r="A13" s="194">
        <v>2296004</v>
      </c>
      <c r="B13" s="252" t="s">
        <v>669</v>
      </c>
      <c r="C13" s="305">
        <v>83384</v>
      </c>
      <c r="F13" s="210"/>
    </row>
    <row r="14" spans="1:6" ht="21.6" customHeight="1">
      <c r="A14" s="194">
        <v>2296005</v>
      </c>
      <c r="B14" s="252" t="s">
        <v>670</v>
      </c>
      <c r="C14" s="305">
        <v>44382</v>
      </c>
      <c r="F14" s="210"/>
    </row>
    <row r="15" spans="1:6" ht="21.6" customHeight="1">
      <c r="A15" s="194">
        <v>2296006</v>
      </c>
      <c r="B15" s="252" t="s">
        <v>671</v>
      </c>
      <c r="C15" s="305">
        <v>24654</v>
      </c>
      <c r="F15" s="210"/>
    </row>
    <row r="16" spans="1:6" ht="21.6" customHeight="1">
      <c r="A16" s="194">
        <v>2296010</v>
      </c>
      <c r="B16" s="252" t="s">
        <v>672</v>
      </c>
      <c r="C16" s="305">
        <v>40</v>
      </c>
      <c r="F16" s="210"/>
    </row>
    <row r="17" spans="1:6" ht="21.6" customHeight="1">
      <c r="A17" s="194">
        <v>2296012</v>
      </c>
      <c r="B17" s="252" t="s">
        <v>673</v>
      </c>
      <c r="C17" s="305">
        <v>14308</v>
      </c>
      <c r="F17" s="210"/>
    </row>
    <row r="18" spans="1:6" ht="21.6" customHeight="1">
      <c r="A18" s="194">
        <v>2296013</v>
      </c>
      <c r="B18" s="252" t="s">
        <v>674</v>
      </c>
      <c r="C18" s="305">
        <v>1597</v>
      </c>
      <c r="F18" s="210"/>
    </row>
    <row r="19" spans="1:6" ht="21.6" customHeight="1">
      <c r="A19" s="194">
        <v>2296099</v>
      </c>
      <c r="B19" s="252" t="s">
        <v>670</v>
      </c>
      <c r="C19" s="305">
        <v>1597</v>
      </c>
      <c r="F19" s="210"/>
    </row>
    <row r="20" spans="1:6" ht="21.6" customHeight="1">
      <c r="A20" s="194">
        <v>232</v>
      </c>
      <c r="B20" s="252" t="s">
        <v>696</v>
      </c>
      <c r="C20" s="305">
        <v>78688</v>
      </c>
      <c r="F20" s="210"/>
    </row>
    <row r="21" spans="1:6" ht="21.6" customHeight="1">
      <c r="A21" s="194">
        <v>23204</v>
      </c>
      <c r="B21" s="252" t="s">
        <v>675</v>
      </c>
      <c r="C21" s="305">
        <v>2445</v>
      </c>
      <c r="F21" s="210"/>
    </row>
    <row r="22" spans="1:6" ht="21.6" customHeight="1">
      <c r="A22" s="194">
        <v>2320411</v>
      </c>
      <c r="B22" s="252" t="s">
        <v>668</v>
      </c>
      <c r="C22" s="305">
        <v>747</v>
      </c>
      <c r="F22" s="210"/>
    </row>
    <row r="23" spans="1:6" ht="21.6" customHeight="1">
      <c r="A23" s="194">
        <v>2320413</v>
      </c>
      <c r="B23" s="252" t="s">
        <v>676</v>
      </c>
      <c r="C23" s="305">
        <v>1481</v>
      </c>
      <c r="F23" s="210"/>
    </row>
    <row r="24" spans="1:6" ht="21.6" customHeight="1">
      <c r="A24" s="194">
        <v>233</v>
      </c>
      <c r="B24" s="252" t="s">
        <v>677</v>
      </c>
      <c r="C24" s="305">
        <v>217</v>
      </c>
      <c r="F24" s="210"/>
    </row>
    <row r="25" spans="1:6" ht="21.6" customHeight="1">
      <c r="A25" s="194">
        <v>23304</v>
      </c>
      <c r="B25" s="252" t="s">
        <v>678</v>
      </c>
      <c r="C25" s="305">
        <v>76243</v>
      </c>
      <c r="F25" s="210"/>
    </row>
    <row r="26" spans="1:6" ht="20.100000000000001" customHeight="1">
      <c r="B26" s="252" t="s">
        <v>679</v>
      </c>
      <c r="C26" s="305">
        <v>76243</v>
      </c>
    </row>
    <row r="27" spans="1:6" ht="20.100000000000001" customHeight="1">
      <c r="B27" s="252" t="s">
        <v>697</v>
      </c>
      <c r="C27" s="305">
        <v>104</v>
      </c>
    </row>
    <row r="28" spans="1:6" ht="20.100000000000001" customHeight="1">
      <c r="B28" s="252" t="s">
        <v>680</v>
      </c>
      <c r="C28" s="305">
        <v>104</v>
      </c>
    </row>
    <row r="29" spans="1:6" ht="20.100000000000001" customHeight="1">
      <c r="B29" s="252" t="s">
        <v>681</v>
      </c>
      <c r="C29" s="305">
        <v>104</v>
      </c>
    </row>
    <row r="30" spans="1:6" ht="20.100000000000001" customHeight="1">
      <c r="B30" s="252" t="s">
        <v>698</v>
      </c>
      <c r="C30" s="305">
        <v>1938</v>
      </c>
    </row>
    <row r="31" spans="1:6" ht="20.100000000000001" customHeight="1">
      <c r="B31" s="252" t="s">
        <v>682</v>
      </c>
      <c r="C31" s="305">
        <v>6</v>
      </c>
    </row>
    <row r="32" spans="1:6" ht="20.100000000000001" customHeight="1">
      <c r="B32" s="252" t="s">
        <v>683</v>
      </c>
      <c r="C32" s="305">
        <v>6</v>
      </c>
    </row>
    <row r="33" spans="2:3" ht="20.100000000000001" customHeight="1">
      <c r="B33" s="252" t="s">
        <v>684</v>
      </c>
      <c r="C33" s="305">
        <v>1932</v>
      </c>
    </row>
    <row r="34" spans="2:3" ht="20.100000000000001" customHeight="1">
      <c r="B34" s="252" t="s">
        <v>685</v>
      </c>
      <c r="C34" s="305">
        <v>736</v>
      </c>
    </row>
    <row r="35" spans="2:3" ht="20.100000000000001" customHeight="1">
      <c r="B35" s="252" t="s">
        <v>686</v>
      </c>
      <c r="C35" s="305">
        <v>1010</v>
      </c>
    </row>
    <row r="36" spans="2:3" ht="20.100000000000001" customHeight="1">
      <c r="B36" s="252" t="s">
        <v>687</v>
      </c>
      <c r="C36" s="305">
        <v>107</v>
      </c>
    </row>
    <row r="37" spans="2:3" ht="20.100000000000001" customHeight="1">
      <c r="B37" s="252" t="s">
        <v>688</v>
      </c>
      <c r="C37" s="305">
        <v>66</v>
      </c>
    </row>
    <row r="38" spans="2:3" ht="20.100000000000001" customHeight="1">
      <c r="B38" s="252" t="s">
        <v>689</v>
      </c>
      <c r="C38" s="305">
        <v>1</v>
      </c>
    </row>
    <row r="39" spans="2:3" ht="20.100000000000001" customHeight="1">
      <c r="B39" s="252" t="s">
        <v>690</v>
      </c>
      <c r="C39" s="305">
        <v>12</v>
      </c>
    </row>
    <row r="40" spans="2:3" ht="20.100000000000001" customHeight="1">
      <c r="B40" s="252" t="s">
        <v>699</v>
      </c>
      <c r="C40" s="305">
        <v>1627</v>
      </c>
    </row>
    <row r="41" spans="2:3" ht="20.100000000000001" customHeight="1">
      <c r="B41" s="252" t="s">
        <v>691</v>
      </c>
      <c r="C41" s="305">
        <v>1627</v>
      </c>
    </row>
    <row r="42" spans="2:3">
      <c r="B42" s="252" t="s">
        <v>692</v>
      </c>
      <c r="C42" s="305">
        <v>1627</v>
      </c>
    </row>
    <row r="43" spans="2:3" ht="32.25" customHeight="1">
      <c r="B43" s="381" t="s">
        <v>1420</v>
      </c>
      <c r="C43" s="381"/>
    </row>
  </sheetData>
  <mergeCells count="3">
    <mergeCell ref="B2:C2"/>
    <mergeCell ref="B1:C1"/>
    <mergeCell ref="B43:C43"/>
  </mergeCells>
  <phoneticPr fontId="3" type="noConversion"/>
  <printOptions horizontalCentered="1"/>
  <pageMargins left="0.23622047244094491" right="0.23622047244094491" top="0.45" bottom="0.54" header="0.31496062992125984" footer="0.24"/>
  <pageSetup paperSize="9" orientation="portrait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E13"/>
  <sheetViews>
    <sheetView showZeros="0" workbookViewId="0">
      <selection activeCell="A13" sqref="A13:D13"/>
    </sheetView>
  </sheetViews>
  <sheetFormatPr defaultColWidth="9"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0" customWidth="1"/>
    <col min="5" max="5" width="13" style="14" customWidth="1"/>
    <col min="6" max="16384" width="9" style="14"/>
  </cols>
  <sheetData>
    <row r="1" spans="1:5" ht="20.100000000000001" customHeight="1">
      <c r="A1" s="377" t="s">
        <v>126</v>
      </c>
      <c r="B1" s="377"/>
      <c r="C1" s="377"/>
      <c r="D1" s="377"/>
    </row>
    <row r="2" spans="1:5" ht="29.25" customHeight="1">
      <c r="A2" s="383" t="s">
        <v>307</v>
      </c>
      <c r="B2" s="383"/>
      <c r="C2" s="383"/>
      <c r="D2" s="383"/>
    </row>
    <row r="3" spans="1:5" ht="11.25" customHeight="1">
      <c r="A3" s="249"/>
      <c r="B3" s="138"/>
      <c r="C3" s="249"/>
      <c r="D3" s="139"/>
    </row>
    <row r="4" spans="1:5" ht="20.100000000000001" customHeight="1">
      <c r="A4" s="382"/>
      <c r="B4" s="382"/>
      <c r="C4" s="382"/>
      <c r="D4" s="49" t="s">
        <v>35</v>
      </c>
    </row>
    <row r="5" spans="1:5" ht="24" customHeight="1">
      <c r="A5" s="15" t="s">
        <v>229</v>
      </c>
      <c r="B5" s="16" t="s">
        <v>255</v>
      </c>
      <c r="C5" s="15" t="s">
        <v>44</v>
      </c>
      <c r="D5" s="16" t="s">
        <v>255</v>
      </c>
    </row>
    <row r="6" spans="1:5" ht="24" customHeight="1">
      <c r="A6" s="17" t="s">
        <v>864</v>
      </c>
      <c r="B6" s="51">
        <f>SUM(B7:B11)</f>
        <v>102440</v>
      </c>
      <c r="C6" s="17" t="s">
        <v>1424</v>
      </c>
      <c r="D6" s="51">
        <f>SUM(D7:D9)</f>
        <v>122150</v>
      </c>
      <c r="E6" s="12"/>
    </row>
    <row r="7" spans="1:5" ht="24" customHeight="1">
      <c r="A7" s="43" t="s">
        <v>700</v>
      </c>
      <c r="B7" s="82">
        <v>1847</v>
      </c>
      <c r="C7" s="43" t="s">
        <v>1421</v>
      </c>
      <c r="D7" s="43">
        <v>2684</v>
      </c>
      <c r="E7" s="12"/>
    </row>
    <row r="8" spans="1:5" ht="21" customHeight="1">
      <c r="A8" s="43" t="s">
        <v>253</v>
      </c>
      <c r="B8" s="82">
        <v>55919</v>
      </c>
      <c r="C8" s="43" t="s">
        <v>1422</v>
      </c>
      <c r="D8" s="43">
        <v>50000</v>
      </c>
    </row>
    <row r="9" spans="1:5" ht="21" customHeight="1">
      <c r="A9" s="43" t="s">
        <v>254</v>
      </c>
      <c r="B9" s="82">
        <v>42120</v>
      </c>
      <c r="C9" s="43" t="s">
        <v>1423</v>
      </c>
      <c r="D9" s="43">
        <v>69466</v>
      </c>
    </row>
    <row r="10" spans="1:5" ht="21" customHeight="1">
      <c r="A10" s="43" t="s">
        <v>701</v>
      </c>
      <c r="B10" s="82">
        <v>109</v>
      </c>
      <c r="C10" s="43"/>
      <c r="D10" s="82"/>
    </row>
    <row r="11" spans="1:5" ht="21" customHeight="1">
      <c r="A11" s="43" t="s">
        <v>367</v>
      </c>
      <c r="B11" s="82">
        <v>2445</v>
      </c>
      <c r="C11" s="43"/>
      <c r="D11" s="82"/>
    </row>
    <row r="12" spans="1:5" ht="14.45" customHeight="1"/>
    <row r="13" spans="1:5" ht="37.5" customHeight="1">
      <c r="A13" s="391" t="s">
        <v>252</v>
      </c>
      <c r="B13" s="391"/>
      <c r="C13" s="391"/>
      <c r="D13" s="391"/>
    </row>
  </sheetData>
  <mergeCells count="5">
    <mergeCell ref="A1:B1"/>
    <mergeCell ref="C1:D1"/>
    <mergeCell ref="A2:D2"/>
    <mergeCell ref="A4:C4"/>
    <mergeCell ref="A13:D13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>
    <tabColor rgb="FF00FF00"/>
  </sheetPr>
  <dimension ref="A1:F26"/>
  <sheetViews>
    <sheetView showZeros="0" workbookViewId="0">
      <selection activeCell="E7" sqref="E7"/>
    </sheetView>
  </sheetViews>
  <sheetFormatPr defaultColWidth="12.75" defaultRowHeight="13.5"/>
  <cols>
    <col min="1" max="1" width="33" style="120" customWidth="1"/>
    <col min="2" max="2" width="12.625" style="131" customWidth="1"/>
    <col min="3" max="3" width="10.875" style="131" customWidth="1"/>
    <col min="4" max="4" width="32.125" style="100" customWidth="1"/>
    <col min="5" max="5" width="12.5" style="98" customWidth="1"/>
    <col min="6" max="6" width="10" style="120" customWidth="1"/>
    <col min="7" max="255" width="9" style="120" customWidth="1"/>
    <col min="256" max="256" width="29.625" style="120" customWidth="1"/>
    <col min="257" max="257" width="12.75" style="120"/>
    <col min="258" max="258" width="29.75" style="120" customWidth="1"/>
    <col min="259" max="259" width="17" style="120" customWidth="1"/>
    <col min="260" max="260" width="37" style="120" customWidth="1"/>
    <col min="261" max="261" width="17.375" style="120" customWidth="1"/>
    <col min="262" max="511" width="9" style="120" customWidth="1"/>
    <col min="512" max="512" width="29.625" style="120" customWidth="1"/>
    <col min="513" max="513" width="12.75" style="120"/>
    <col min="514" max="514" width="29.75" style="120" customWidth="1"/>
    <col min="515" max="515" width="17" style="120" customWidth="1"/>
    <col min="516" max="516" width="37" style="120" customWidth="1"/>
    <col min="517" max="517" width="17.375" style="120" customWidth="1"/>
    <col min="518" max="767" width="9" style="120" customWidth="1"/>
    <col min="768" max="768" width="29.625" style="120" customWidth="1"/>
    <col min="769" max="769" width="12.75" style="120"/>
    <col min="770" max="770" width="29.75" style="120" customWidth="1"/>
    <col min="771" max="771" width="17" style="120" customWidth="1"/>
    <col min="772" max="772" width="37" style="120" customWidth="1"/>
    <col min="773" max="773" width="17.375" style="120" customWidth="1"/>
    <col min="774" max="1023" width="9" style="120" customWidth="1"/>
    <col min="1024" max="1024" width="29.625" style="120" customWidth="1"/>
    <col min="1025" max="1025" width="12.75" style="120"/>
    <col min="1026" max="1026" width="29.75" style="120" customWidth="1"/>
    <col min="1027" max="1027" width="17" style="120" customWidth="1"/>
    <col min="1028" max="1028" width="37" style="120" customWidth="1"/>
    <col min="1029" max="1029" width="17.375" style="120" customWidth="1"/>
    <col min="1030" max="1279" width="9" style="120" customWidth="1"/>
    <col min="1280" max="1280" width="29.625" style="120" customWidth="1"/>
    <col min="1281" max="1281" width="12.75" style="120"/>
    <col min="1282" max="1282" width="29.75" style="120" customWidth="1"/>
    <col min="1283" max="1283" width="17" style="120" customWidth="1"/>
    <col min="1284" max="1284" width="37" style="120" customWidth="1"/>
    <col min="1285" max="1285" width="17.375" style="120" customWidth="1"/>
    <col min="1286" max="1535" width="9" style="120" customWidth="1"/>
    <col min="1536" max="1536" width="29.625" style="120" customWidth="1"/>
    <col min="1537" max="1537" width="12.75" style="120"/>
    <col min="1538" max="1538" width="29.75" style="120" customWidth="1"/>
    <col min="1539" max="1539" width="17" style="120" customWidth="1"/>
    <col min="1540" max="1540" width="37" style="120" customWidth="1"/>
    <col min="1541" max="1541" width="17.375" style="120" customWidth="1"/>
    <col min="1542" max="1791" width="9" style="120" customWidth="1"/>
    <col min="1792" max="1792" width="29.625" style="120" customWidth="1"/>
    <col min="1793" max="1793" width="12.75" style="120"/>
    <col min="1794" max="1794" width="29.75" style="120" customWidth="1"/>
    <col min="1795" max="1795" width="17" style="120" customWidth="1"/>
    <col min="1796" max="1796" width="37" style="120" customWidth="1"/>
    <col min="1797" max="1797" width="17.375" style="120" customWidth="1"/>
    <col min="1798" max="2047" width="9" style="120" customWidth="1"/>
    <col min="2048" max="2048" width="29.625" style="120" customWidth="1"/>
    <col min="2049" max="2049" width="12.75" style="120"/>
    <col min="2050" max="2050" width="29.75" style="120" customWidth="1"/>
    <col min="2051" max="2051" width="17" style="120" customWidth="1"/>
    <col min="2052" max="2052" width="37" style="120" customWidth="1"/>
    <col min="2053" max="2053" width="17.375" style="120" customWidth="1"/>
    <col min="2054" max="2303" width="9" style="120" customWidth="1"/>
    <col min="2304" max="2304" width="29.625" style="120" customWidth="1"/>
    <col min="2305" max="2305" width="12.75" style="120"/>
    <col min="2306" max="2306" width="29.75" style="120" customWidth="1"/>
    <col min="2307" max="2307" width="17" style="120" customWidth="1"/>
    <col min="2308" max="2308" width="37" style="120" customWidth="1"/>
    <col min="2309" max="2309" width="17.375" style="120" customWidth="1"/>
    <col min="2310" max="2559" width="9" style="120" customWidth="1"/>
    <col min="2560" max="2560" width="29.625" style="120" customWidth="1"/>
    <col min="2561" max="2561" width="12.75" style="120"/>
    <col min="2562" max="2562" width="29.75" style="120" customWidth="1"/>
    <col min="2563" max="2563" width="17" style="120" customWidth="1"/>
    <col min="2564" max="2564" width="37" style="120" customWidth="1"/>
    <col min="2565" max="2565" width="17.375" style="120" customWidth="1"/>
    <col min="2566" max="2815" width="9" style="120" customWidth="1"/>
    <col min="2816" max="2816" width="29.625" style="120" customWidth="1"/>
    <col min="2817" max="2817" width="12.75" style="120"/>
    <col min="2818" max="2818" width="29.75" style="120" customWidth="1"/>
    <col min="2819" max="2819" width="17" style="120" customWidth="1"/>
    <col min="2820" max="2820" width="37" style="120" customWidth="1"/>
    <col min="2821" max="2821" width="17.375" style="120" customWidth="1"/>
    <col min="2822" max="3071" width="9" style="120" customWidth="1"/>
    <col min="3072" max="3072" width="29.625" style="120" customWidth="1"/>
    <col min="3073" max="3073" width="12.75" style="120"/>
    <col min="3074" max="3074" width="29.75" style="120" customWidth="1"/>
    <col min="3075" max="3075" width="17" style="120" customWidth="1"/>
    <col min="3076" max="3076" width="37" style="120" customWidth="1"/>
    <col min="3077" max="3077" width="17.375" style="120" customWidth="1"/>
    <col min="3078" max="3327" width="9" style="120" customWidth="1"/>
    <col min="3328" max="3328" width="29.625" style="120" customWidth="1"/>
    <col min="3329" max="3329" width="12.75" style="120"/>
    <col min="3330" max="3330" width="29.75" style="120" customWidth="1"/>
    <col min="3331" max="3331" width="17" style="120" customWidth="1"/>
    <col min="3332" max="3332" width="37" style="120" customWidth="1"/>
    <col min="3333" max="3333" width="17.375" style="120" customWidth="1"/>
    <col min="3334" max="3583" width="9" style="120" customWidth="1"/>
    <col min="3584" max="3584" width="29.625" style="120" customWidth="1"/>
    <col min="3585" max="3585" width="12.75" style="120"/>
    <col min="3586" max="3586" width="29.75" style="120" customWidth="1"/>
    <col min="3587" max="3587" width="17" style="120" customWidth="1"/>
    <col min="3588" max="3588" width="37" style="120" customWidth="1"/>
    <col min="3589" max="3589" width="17.375" style="120" customWidth="1"/>
    <col min="3590" max="3839" width="9" style="120" customWidth="1"/>
    <col min="3840" max="3840" width="29.625" style="120" customWidth="1"/>
    <col min="3841" max="3841" width="12.75" style="120"/>
    <col min="3842" max="3842" width="29.75" style="120" customWidth="1"/>
    <col min="3843" max="3843" width="17" style="120" customWidth="1"/>
    <col min="3844" max="3844" width="37" style="120" customWidth="1"/>
    <col min="3845" max="3845" width="17.375" style="120" customWidth="1"/>
    <col min="3846" max="4095" width="9" style="120" customWidth="1"/>
    <col min="4096" max="4096" width="29.625" style="120" customWidth="1"/>
    <col min="4097" max="4097" width="12.75" style="120"/>
    <col min="4098" max="4098" width="29.75" style="120" customWidth="1"/>
    <col min="4099" max="4099" width="17" style="120" customWidth="1"/>
    <col min="4100" max="4100" width="37" style="120" customWidth="1"/>
    <col min="4101" max="4101" width="17.375" style="120" customWidth="1"/>
    <col min="4102" max="4351" width="9" style="120" customWidth="1"/>
    <col min="4352" max="4352" width="29.625" style="120" customWidth="1"/>
    <col min="4353" max="4353" width="12.75" style="120"/>
    <col min="4354" max="4354" width="29.75" style="120" customWidth="1"/>
    <col min="4355" max="4355" width="17" style="120" customWidth="1"/>
    <col min="4356" max="4356" width="37" style="120" customWidth="1"/>
    <col min="4357" max="4357" width="17.375" style="120" customWidth="1"/>
    <col min="4358" max="4607" width="9" style="120" customWidth="1"/>
    <col min="4608" max="4608" width="29.625" style="120" customWidth="1"/>
    <col min="4609" max="4609" width="12.75" style="120"/>
    <col min="4610" max="4610" width="29.75" style="120" customWidth="1"/>
    <col min="4611" max="4611" width="17" style="120" customWidth="1"/>
    <col min="4612" max="4612" width="37" style="120" customWidth="1"/>
    <col min="4613" max="4613" width="17.375" style="120" customWidth="1"/>
    <col min="4614" max="4863" width="9" style="120" customWidth="1"/>
    <col min="4864" max="4864" width="29.625" style="120" customWidth="1"/>
    <col min="4865" max="4865" width="12.75" style="120"/>
    <col min="4866" max="4866" width="29.75" style="120" customWidth="1"/>
    <col min="4867" max="4867" width="17" style="120" customWidth="1"/>
    <col min="4868" max="4868" width="37" style="120" customWidth="1"/>
    <col min="4869" max="4869" width="17.375" style="120" customWidth="1"/>
    <col min="4870" max="5119" width="9" style="120" customWidth="1"/>
    <col min="5120" max="5120" width="29.625" style="120" customWidth="1"/>
    <col min="5121" max="5121" width="12.75" style="120"/>
    <col min="5122" max="5122" width="29.75" style="120" customWidth="1"/>
    <col min="5123" max="5123" width="17" style="120" customWidth="1"/>
    <col min="5124" max="5124" width="37" style="120" customWidth="1"/>
    <col min="5125" max="5125" width="17.375" style="120" customWidth="1"/>
    <col min="5126" max="5375" width="9" style="120" customWidth="1"/>
    <col min="5376" max="5376" width="29.625" style="120" customWidth="1"/>
    <col min="5377" max="5377" width="12.75" style="120"/>
    <col min="5378" max="5378" width="29.75" style="120" customWidth="1"/>
    <col min="5379" max="5379" width="17" style="120" customWidth="1"/>
    <col min="5380" max="5380" width="37" style="120" customWidth="1"/>
    <col min="5381" max="5381" width="17.375" style="120" customWidth="1"/>
    <col min="5382" max="5631" width="9" style="120" customWidth="1"/>
    <col min="5632" max="5632" width="29.625" style="120" customWidth="1"/>
    <col min="5633" max="5633" width="12.75" style="120"/>
    <col min="5634" max="5634" width="29.75" style="120" customWidth="1"/>
    <col min="5635" max="5635" width="17" style="120" customWidth="1"/>
    <col min="5636" max="5636" width="37" style="120" customWidth="1"/>
    <col min="5637" max="5637" width="17.375" style="120" customWidth="1"/>
    <col min="5638" max="5887" width="9" style="120" customWidth="1"/>
    <col min="5888" max="5888" width="29.625" style="120" customWidth="1"/>
    <col min="5889" max="5889" width="12.75" style="120"/>
    <col min="5890" max="5890" width="29.75" style="120" customWidth="1"/>
    <col min="5891" max="5891" width="17" style="120" customWidth="1"/>
    <col min="5892" max="5892" width="37" style="120" customWidth="1"/>
    <col min="5893" max="5893" width="17.375" style="120" customWidth="1"/>
    <col min="5894" max="6143" width="9" style="120" customWidth="1"/>
    <col min="6144" max="6144" width="29.625" style="120" customWidth="1"/>
    <col min="6145" max="6145" width="12.75" style="120"/>
    <col min="6146" max="6146" width="29.75" style="120" customWidth="1"/>
    <col min="6147" max="6147" width="17" style="120" customWidth="1"/>
    <col min="6148" max="6148" width="37" style="120" customWidth="1"/>
    <col min="6149" max="6149" width="17.375" style="120" customWidth="1"/>
    <col min="6150" max="6399" width="9" style="120" customWidth="1"/>
    <col min="6400" max="6400" width="29.625" style="120" customWidth="1"/>
    <col min="6401" max="6401" width="12.75" style="120"/>
    <col min="6402" max="6402" width="29.75" style="120" customWidth="1"/>
    <col min="6403" max="6403" width="17" style="120" customWidth="1"/>
    <col min="6404" max="6404" width="37" style="120" customWidth="1"/>
    <col min="6405" max="6405" width="17.375" style="120" customWidth="1"/>
    <col min="6406" max="6655" width="9" style="120" customWidth="1"/>
    <col min="6656" max="6656" width="29.625" style="120" customWidth="1"/>
    <col min="6657" max="6657" width="12.75" style="120"/>
    <col min="6658" max="6658" width="29.75" style="120" customWidth="1"/>
    <col min="6659" max="6659" width="17" style="120" customWidth="1"/>
    <col min="6660" max="6660" width="37" style="120" customWidth="1"/>
    <col min="6661" max="6661" width="17.375" style="120" customWidth="1"/>
    <col min="6662" max="6911" width="9" style="120" customWidth="1"/>
    <col min="6912" max="6912" width="29.625" style="120" customWidth="1"/>
    <col min="6913" max="6913" width="12.75" style="120"/>
    <col min="6914" max="6914" width="29.75" style="120" customWidth="1"/>
    <col min="6915" max="6915" width="17" style="120" customWidth="1"/>
    <col min="6916" max="6916" width="37" style="120" customWidth="1"/>
    <col min="6917" max="6917" width="17.375" style="120" customWidth="1"/>
    <col min="6918" max="7167" width="9" style="120" customWidth="1"/>
    <col min="7168" max="7168" width="29.625" style="120" customWidth="1"/>
    <col min="7169" max="7169" width="12.75" style="120"/>
    <col min="7170" max="7170" width="29.75" style="120" customWidth="1"/>
    <col min="7171" max="7171" width="17" style="120" customWidth="1"/>
    <col min="7172" max="7172" width="37" style="120" customWidth="1"/>
    <col min="7173" max="7173" width="17.375" style="120" customWidth="1"/>
    <col min="7174" max="7423" width="9" style="120" customWidth="1"/>
    <col min="7424" max="7424" width="29.625" style="120" customWidth="1"/>
    <col min="7425" max="7425" width="12.75" style="120"/>
    <col min="7426" max="7426" width="29.75" style="120" customWidth="1"/>
    <col min="7427" max="7427" width="17" style="120" customWidth="1"/>
    <col min="7428" max="7428" width="37" style="120" customWidth="1"/>
    <col min="7429" max="7429" width="17.375" style="120" customWidth="1"/>
    <col min="7430" max="7679" width="9" style="120" customWidth="1"/>
    <col min="7680" max="7680" width="29.625" style="120" customWidth="1"/>
    <col min="7681" max="7681" width="12.75" style="120"/>
    <col min="7682" max="7682" width="29.75" style="120" customWidth="1"/>
    <col min="7683" max="7683" width="17" style="120" customWidth="1"/>
    <col min="7684" max="7684" width="37" style="120" customWidth="1"/>
    <col min="7685" max="7685" width="17.375" style="120" customWidth="1"/>
    <col min="7686" max="7935" width="9" style="120" customWidth="1"/>
    <col min="7936" max="7936" width="29.625" style="120" customWidth="1"/>
    <col min="7937" max="7937" width="12.75" style="120"/>
    <col min="7938" max="7938" width="29.75" style="120" customWidth="1"/>
    <col min="7939" max="7939" width="17" style="120" customWidth="1"/>
    <col min="7940" max="7940" width="37" style="120" customWidth="1"/>
    <col min="7941" max="7941" width="17.375" style="120" customWidth="1"/>
    <col min="7942" max="8191" width="9" style="120" customWidth="1"/>
    <col min="8192" max="8192" width="29.625" style="120" customWidth="1"/>
    <col min="8193" max="8193" width="12.75" style="120"/>
    <col min="8194" max="8194" width="29.75" style="120" customWidth="1"/>
    <col min="8195" max="8195" width="17" style="120" customWidth="1"/>
    <col min="8196" max="8196" width="37" style="120" customWidth="1"/>
    <col min="8197" max="8197" width="17.375" style="120" customWidth="1"/>
    <col min="8198" max="8447" width="9" style="120" customWidth="1"/>
    <col min="8448" max="8448" width="29.625" style="120" customWidth="1"/>
    <col min="8449" max="8449" width="12.75" style="120"/>
    <col min="8450" max="8450" width="29.75" style="120" customWidth="1"/>
    <col min="8451" max="8451" width="17" style="120" customWidth="1"/>
    <col min="8452" max="8452" width="37" style="120" customWidth="1"/>
    <col min="8453" max="8453" width="17.375" style="120" customWidth="1"/>
    <col min="8454" max="8703" width="9" style="120" customWidth="1"/>
    <col min="8704" max="8704" width="29.625" style="120" customWidth="1"/>
    <col min="8705" max="8705" width="12.75" style="120"/>
    <col min="8706" max="8706" width="29.75" style="120" customWidth="1"/>
    <col min="8707" max="8707" width="17" style="120" customWidth="1"/>
    <col min="8708" max="8708" width="37" style="120" customWidth="1"/>
    <col min="8709" max="8709" width="17.375" style="120" customWidth="1"/>
    <col min="8710" max="8959" width="9" style="120" customWidth="1"/>
    <col min="8960" max="8960" width="29.625" style="120" customWidth="1"/>
    <col min="8961" max="8961" width="12.75" style="120"/>
    <col min="8962" max="8962" width="29.75" style="120" customWidth="1"/>
    <col min="8963" max="8963" width="17" style="120" customWidth="1"/>
    <col min="8964" max="8964" width="37" style="120" customWidth="1"/>
    <col min="8965" max="8965" width="17.375" style="120" customWidth="1"/>
    <col min="8966" max="9215" width="9" style="120" customWidth="1"/>
    <col min="9216" max="9216" width="29.625" style="120" customWidth="1"/>
    <col min="9217" max="9217" width="12.75" style="120"/>
    <col min="9218" max="9218" width="29.75" style="120" customWidth="1"/>
    <col min="9219" max="9219" width="17" style="120" customWidth="1"/>
    <col min="9220" max="9220" width="37" style="120" customWidth="1"/>
    <col min="9221" max="9221" width="17.375" style="120" customWidth="1"/>
    <col min="9222" max="9471" width="9" style="120" customWidth="1"/>
    <col min="9472" max="9472" width="29.625" style="120" customWidth="1"/>
    <col min="9473" max="9473" width="12.75" style="120"/>
    <col min="9474" max="9474" width="29.75" style="120" customWidth="1"/>
    <col min="9475" max="9475" width="17" style="120" customWidth="1"/>
    <col min="9476" max="9476" width="37" style="120" customWidth="1"/>
    <col min="9477" max="9477" width="17.375" style="120" customWidth="1"/>
    <col min="9478" max="9727" width="9" style="120" customWidth="1"/>
    <col min="9728" max="9728" width="29.625" style="120" customWidth="1"/>
    <col min="9729" max="9729" width="12.75" style="120"/>
    <col min="9730" max="9730" width="29.75" style="120" customWidth="1"/>
    <col min="9731" max="9731" width="17" style="120" customWidth="1"/>
    <col min="9732" max="9732" width="37" style="120" customWidth="1"/>
    <col min="9733" max="9733" width="17.375" style="120" customWidth="1"/>
    <col min="9734" max="9983" width="9" style="120" customWidth="1"/>
    <col min="9984" max="9984" width="29.625" style="120" customWidth="1"/>
    <col min="9985" max="9985" width="12.75" style="120"/>
    <col min="9986" max="9986" width="29.75" style="120" customWidth="1"/>
    <col min="9987" max="9987" width="17" style="120" customWidth="1"/>
    <col min="9988" max="9988" width="37" style="120" customWidth="1"/>
    <col min="9989" max="9989" width="17.375" style="120" customWidth="1"/>
    <col min="9990" max="10239" width="9" style="120" customWidth="1"/>
    <col min="10240" max="10240" width="29.625" style="120" customWidth="1"/>
    <col min="10241" max="10241" width="12.75" style="120"/>
    <col min="10242" max="10242" width="29.75" style="120" customWidth="1"/>
    <col min="10243" max="10243" width="17" style="120" customWidth="1"/>
    <col min="10244" max="10244" width="37" style="120" customWidth="1"/>
    <col min="10245" max="10245" width="17.375" style="120" customWidth="1"/>
    <col min="10246" max="10495" width="9" style="120" customWidth="1"/>
    <col min="10496" max="10496" width="29.625" style="120" customWidth="1"/>
    <col min="10497" max="10497" width="12.75" style="120"/>
    <col min="10498" max="10498" width="29.75" style="120" customWidth="1"/>
    <col min="10499" max="10499" width="17" style="120" customWidth="1"/>
    <col min="10500" max="10500" width="37" style="120" customWidth="1"/>
    <col min="10501" max="10501" width="17.375" style="120" customWidth="1"/>
    <col min="10502" max="10751" width="9" style="120" customWidth="1"/>
    <col min="10752" max="10752" width="29.625" style="120" customWidth="1"/>
    <col min="10753" max="10753" width="12.75" style="120"/>
    <col min="10754" max="10754" width="29.75" style="120" customWidth="1"/>
    <col min="10755" max="10755" width="17" style="120" customWidth="1"/>
    <col min="10756" max="10756" width="37" style="120" customWidth="1"/>
    <col min="10757" max="10757" width="17.375" style="120" customWidth="1"/>
    <col min="10758" max="11007" width="9" style="120" customWidth="1"/>
    <col min="11008" max="11008" width="29.625" style="120" customWidth="1"/>
    <col min="11009" max="11009" width="12.75" style="120"/>
    <col min="11010" max="11010" width="29.75" style="120" customWidth="1"/>
    <col min="11011" max="11011" width="17" style="120" customWidth="1"/>
    <col min="11012" max="11012" width="37" style="120" customWidth="1"/>
    <col min="11013" max="11013" width="17.375" style="120" customWidth="1"/>
    <col min="11014" max="11263" width="9" style="120" customWidth="1"/>
    <col min="11264" max="11264" width="29.625" style="120" customWidth="1"/>
    <col min="11265" max="11265" width="12.75" style="120"/>
    <col min="11266" max="11266" width="29.75" style="120" customWidth="1"/>
    <col min="11267" max="11267" width="17" style="120" customWidth="1"/>
    <col min="11268" max="11268" width="37" style="120" customWidth="1"/>
    <col min="11269" max="11269" width="17.375" style="120" customWidth="1"/>
    <col min="11270" max="11519" width="9" style="120" customWidth="1"/>
    <col min="11520" max="11520" width="29.625" style="120" customWidth="1"/>
    <col min="11521" max="11521" width="12.75" style="120"/>
    <col min="11522" max="11522" width="29.75" style="120" customWidth="1"/>
    <col min="11523" max="11523" width="17" style="120" customWidth="1"/>
    <col min="11524" max="11524" width="37" style="120" customWidth="1"/>
    <col min="11525" max="11525" width="17.375" style="120" customWidth="1"/>
    <col min="11526" max="11775" width="9" style="120" customWidth="1"/>
    <col min="11776" max="11776" width="29.625" style="120" customWidth="1"/>
    <col min="11777" max="11777" width="12.75" style="120"/>
    <col min="11778" max="11778" width="29.75" style="120" customWidth="1"/>
    <col min="11779" max="11779" width="17" style="120" customWidth="1"/>
    <col min="11780" max="11780" width="37" style="120" customWidth="1"/>
    <col min="11781" max="11781" width="17.375" style="120" customWidth="1"/>
    <col min="11782" max="12031" width="9" style="120" customWidth="1"/>
    <col min="12032" max="12032" width="29.625" style="120" customWidth="1"/>
    <col min="12033" max="12033" width="12.75" style="120"/>
    <col min="12034" max="12034" width="29.75" style="120" customWidth="1"/>
    <col min="12035" max="12035" width="17" style="120" customWidth="1"/>
    <col min="12036" max="12036" width="37" style="120" customWidth="1"/>
    <col min="12037" max="12037" width="17.375" style="120" customWidth="1"/>
    <col min="12038" max="12287" width="9" style="120" customWidth="1"/>
    <col min="12288" max="12288" width="29.625" style="120" customWidth="1"/>
    <col min="12289" max="12289" width="12.75" style="120"/>
    <col min="12290" max="12290" width="29.75" style="120" customWidth="1"/>
    <col min="12291" max="12291" width="17" style="120" customWidth="1"/>
    <col min="12292" max="12292" width="37" style="120" customWidth="1"/>
    <col min="12293" max="12293" width="17.375" style="120" customWidth="1"/>
    <col min="12294" max="12543" width="9" style="120" customWidth="1"/>
    <col min="12544" max="12544" width="29.625" style="120" customWidth="1"/>
    <col min="12545" max="12545" width="12.75" style="120"/>
    <col min="12546" max="12546" width="29.75" style="120" customWidth="1"/>
    <col min="12547" max="12547" width="17" style="120" customWidth="1"/>
    <col min="12548" max="12548" width="37" style="120" customWidth="1"/>
    <col min="12549" max="12549" width="17.375" style="120" customWidth="1"/>
    <col min="12550" max="12799" width="9" style="120" customWidth="1"/>
    <col min="12800" max="12800" width="29.625" style="120" customWidth="1"/>
    <col min="12801" max="12801" width="12.75" style="120"/>
    <col min="12802" max="12802" width="29.75" style="120" customWidth="1"/>
    <col min="12803" max="12803" width="17" style="120" customWidth="1"/>
    <col min="12804" max="12804" width="37" style="120" customWidth="1"/>
    <col min="12805" max="12805" width="17.375" style="120" customWidth="1"/>
    <col min="12806" max="13055" width="9" style="120" customWidth="1"/>
    <col min="13056" max="13056" width="29.625" style="120" customWidth="1"/>
    <col min="13057" max="13057" width="12.75" style="120"/>
    <col min="13058" max="13058" width="29.75" style="120" customWidth="1"/>
    <col min="13059" max="13059" width="17" style="120" customWidth="1"/>
    <col min="13060" max="13060" width="37" style="120" customWidth="1"/>
    <col min="13061" max="13061" width="17.375" style="120" customWidth="1"/>
    <col min="13062" max="13311" width="9" style="120" customWidth="1"/>
    <col min="13312" max="13312" width="29.625" style="120" customWidth="1"/>
    <col min="13313" max="13313" width="12.75" style="120"/>
    <col min="13314" max="13314" width="29.75" style="120" customWidth="1"/>
    <col min="13315" max="13315" width="17" style="120" customWidth="1"/>
    <col min="13316" max="13316" width="37" style="120" customWidth="1"/>
    <col min="13317" max="13317" width="17.375" style="120" customWidth="1"/>
    <col min="13318" max="13567" width="9" style="120" customWidth="1"/>
    <col min="13568" max="13568" width="29.625" style="120" customWidth="1"/>
    <col min="13569" max="13569" width="12.75" style="120"/>
    <col min="13570" max="13570" width="29.75" style="120" customWidth="1"/>
    <col min="13571" max="13571" width="17" style="120" customWidth="1"/>
    <col min="13572" max="13572" width="37" style="120" customWidth="1"/>
    <col min="13573" max="13573" width="17.375" style="120" customWidth="1"/>
    <col min="13574" max="13823" width="9" style="120" customWidth="1"/>
    <col min="13824" max="13824" width="29.625" style="120" customWidth="1"/>
    <col min="13825" max="13825" width="12.75" style="120"/>
    <col min="13826" max="13826" width="29.75" style="120" customWidth="1"/>
    <col min="13827" max="13827" width="17" style="120" customWidth="1"/>
    <col min="13828" max="13828" width="37" style="120" customWidth="1"/>
    <col min="13829" max="13829" width="17.375" style="120" customWidth="1"/>
    <col min="13830" max="14079" width="9" style="120" customWidth="1"/>
    <col min="14080" max="14080" width="29.625" style="120" customWidth="1"/>
    <col min="14081" max="14081" width="12.75" style="120"/>
    <col min="14082" max="14082" width="29.75" style="120" customWidth="1"/>
    <col min="14083" max="14083" width="17" style="120" customWidth="1"/>
    <col min="14084" max="14084" width="37" style="120" customWidth="1"/>
    <col min="14085" max="14085" width="17.375" style="120" customWidth="1"/>
    <col min="14086" max="14335" width="9" style="120" customWidth="1"/>
    <col min="14336" max="14336" width="29.625" style="120" customWidth="1"/>
    <col min="14337" max="14337" width="12.75" style="120"/>
    <col min="14338" max="14338" width="29.75" style="120" customWidth="1"/>
    <col min="14339" max="14339" width="17" style="120" customWidth="1"/>
    <col min="14340" max="14340" width="37" style="120" customWidth="1"/>
    <col min="14341" max="14341" width="17.375" style="120" customWidth="1"/>
    <col min="14342" max="14591" width="9" style="120" customWidth="1"/>
    <col min="14592" max="14592" width="29.625" style="120" customWidth="1"/>
    <col min="14593" max="14593" width="12.75" style="120"/>
    <col min="14594" max="14594" width="29.75" style="120" customWidth="1"/>
    <col min="14595" max="14595" width="17" style="120" customWidth="1"/>
    <col min="14596" max="14596" width="37" style="120" customWidth="1"/>
    <col min="14597" max="14597" width="17.375" style="120" customWidth="1"/>
    <col min="14598" max="14847" width="9" style="120" customWidth="1"/>
    <col min="14848" max="14848" width="29.625" style="120" customWidth="1"/>
    <col min="14849" max="14849" width="12.75" style="120"/>
    <col min="14850" max="14850" width="29.75" style="120" customWidth="1"/>
    <col min="14851" max="14851" width="17" style="120" customWidth="1"/>
    <col min="14852" max="14852" width="37" style="120" customWidth="1"/>
    <col min="14853" max="14853" width="17.375" style="120" customWidth="1"/>
    <col min="14854" max="15103" width="9" style="120" customWidth="1"/>
    <col min="15104" max="15104" width="29.625" style="120" customWidth="1"/>
    <col min="15105" max="15105" width="12.75" style="120"/>
    <col min="15106" max="15106" width="29.75" style="120" customWidth="1"/>
    <col min="15107" max="15107" width="17" style="120" customWidth="1"/>
    <col min="15108" max="15108" width="37" style="120" customWidth="1"/>
    <col min="15109" max="15109" width="17.375" style="120" customWidth="1"/>
    <col min="15110" max="15359" width="9" style="120" customWidth="1"/>
    <col min="15360" max="15360" width="29.625" style="120" customWidth="1"/>
    <col min="15361" max="15361" width="12.75" style="120"/>
    <col min="15362" max="15362" width="29.75" style="120" customWidth="1"/>
    <col min="15363" max="15363" width="17" style="120" customWidth="1"/>
    <col min="15364" max="15364" width="37" style="120" customWidth="1"/>
    <col min="15365" max="15365" width="17.375" style="120" customWidth="1"/>
    <col min="15366" max="15615" width="9" style="120" customWidth="1"/>
    <col min="15616" max="15616" width="29.625" style="120" customWidth="1"/>
    <col min="15617" max="15617" width="12.75" style="120"/>
    <col min="15618" max="15618" width="29.75" style="120" customWidth="1"/>
    <col min="15619" max="15619" width="17" style="120" customWidth="1"/>
    <col min="15620" max="15620" width="37" style="120" customWidth="1"/>
    <col min="15621" max="15621" width="17.375" style="120" customWidth="1"/>
    <col min="15622" max="15871" width="9" style="120" customWidth="1"/>
    <col min="15872" max="15872" width="29.625" style="120" customWidth="1"/>
    <col min="15873" max="15873" width="12.75" style="120"/>
    <col min="15874" max="15874" width="29.75" style="120" customWidth="1"/>
    <col min="15875" max="15875" width="17" style="120" customWidth="1"/>
    <col min="15876" max="15876" width="37" style="120" customWidth="1"/>
    <col min="15877" max="15877" width="17.375" style="120" customWidth="1"/>
    <col min="15878" max="16127" width="9" style="120" customWidth="1"/>
    <col min="16128" max="16128" width="29.625" style="120" customWidth="1"/>
    <col min="16129" max="16129" width="12.75" style="120"/>
    <col min="16130" max="16130" width="29.75" style="120" customWidth="1"/>
    <col min="16131" max="16131" width="17" style="120" customWidth="1"/>
    <col min="16132" max="16132" width="37" style="120" customWidth="1"/>
    <col min="16133" max="16133" width="17.375" style="120" customWidth="1"/>
    <col min="16134" max="16384" width="9" style="120" customWidth="1"/>
  </cols>
  <sheetData>
    <row r="1" spans="1:6" ht="18.75" customHeight="1">
      <c r="A1" s="377" t="s">
        <v>256</v>
      </c>
      <c r="B1" s="377"/>
      <c r="C1" s="377"/>
      <c r="D1" s="377"/>
      <c r="E1" s="153"/>
    </row>
    <row r="2" spans="1:6" ht="27.6" customHeight="1">
      <c r="A2" s="383" t="s">
        <v>308</v>
      </c>
      <c r="B2" s="383"/>
      <c r="C2" s="383"/>
      <c r="D2" s="383"/>
      <c r="E2" s="383"/>
      <c r="F2" s="383"/>
    </row>
    <row r="3" spans="1:6" ht="22.5" customHeight="1">
      <c r="A3" s="121"/>
      <c r="B3" s="121"/>
      <c r="C3" s="121"/>
      <c r="D3" s="121"/>
      <c r="E3" s="392" t="s">
        <v>117</v>
      </c>
      <c r="F3" s="392"/>
    </row>
    <row r="4" spans="1:6" s="122" customFormat="1" ht="24" customHeight="1">
      <c r="A4" s="4" t="s">
        <v>107</v>
      </c>
      <c r="B4" s="71" t="s">
        <v>108</v>
      </c>
      <c r="C4" s="71" t="s">
        <v>109</v>
      </c>
      <c r="D4" s="72" t="s">
        <v>110</v>
      </c>
      <c r="E4" s="71" t="s">
        <v>108</v>
      </c>
      <c r="F4" s="71" t="s">
        <v>109</v>
      </c>
    </row>
    <row r="5" spans="1:6" s="122" customFormat="1" ht="24" customHeight="1">
      <c r="A5" s="4" t="s">
        <v>111</v>
      </c>
      <c r="B5" s="73">
        <f>B6+B9</f>
        <v>652</v>
      </c>
      <c r="C5" s="74"/>
      <c r="D5" s="72" t="s">
        <v>111</v>
      </c>
      <c r="E5" s="73">
        <f>B5</f>
        <v>652</v>
      </c>
      <c r="F5" s="123"/>
    </row>
    <row r="6" spans="1:6" s="122" customFormat="1" ht="24" customHeight="1">
      <c r="A6" s="75" t="s">
        <v>46</v>
      </c>
      <c r="B6" s="73">
        <f>SUM(B7:B8)</f>
        <v>638</v>
      </c>
      <c r="C6" s="118"/>
      <c r="D6" s="76" t="s">
        <v>112</v>
      </c>
      <c r="E6" s="73">
        <v>5</v>
      </c>
      <c r="F6" s="118"/>
    </row>
    <row r="7" spans="1:6" s="122" customFormat="1" ht="22.5" customHeight="1">
      <c r="A7" s="124" t="s">
        <v>703</v>
      </c>
      <c r="B7" s="125">
        <v>614</v>
      </c>
      <c r="C7" s="126"/>
      <c r="D7" s="124" t="s">
        <v>137</v>
      </c>
      <c r="E7" s="124">
        <f>SUM(E8:E8)</f>
        <v>5</v>
      </c>
      <c r="F7" s="124"/>
    </row>
    <row r="8" spans="1:6" s="122" customFormat="1" ht="22.5" customHeight="1">
      <c r="A8" s="124" t="s">
        <v>704</v>
      </c>
      <c r="B8" s="125">
        <v>24</v>
      </c>
      <c r="C8" s="126"/>
      <c r="D8" s="124" t="s">
        <v>705</v>
      </c>
      <c r="E8" s="124">
        <v>5</v>
      </c>
      <c r="F8" s="124"/>
    </row>
    <row r="9" spans="1:6" s="122" customFormat="1" ht="22.5" customHeight="1">
      <c r="A9" s="75" t="s">
        <v>113</v>
      </c>
      <c r="B9" s="73">
        <f>SUM(B10:B10)</f>
        <v>14</v>
      </c>
      <c r="C9" s="127"/>
      <c r="D9" s="75" t="s">
        <v>114</v>
      </c>
      <c r="E9" s="73">
        <f>SUM(E10:E11)</f>
        <v>647</v>
      </c>
      <c r="F9" s="119"/>
    </row>
    <row r="10" spans="1:6" s="122" customFormat="1" ht="22.5" customHeight="1">
      <c r="A10" s="102" t="s">
        <v>1426</v>
      </c>
      <c r="B10" s="130">
        <v>14</v>
      </c>
      <c r="C10" s="129"/>
      <c r="D10" s="102" t="s">
        <v>115</v>
      </c>
      <c r="E10" s="201">
        <v>614</v>
      </c>
      <c r="F10" s="123"/>
    </row>
    <row r="11" spans="1:6" s="122" customFormat="1" ht="22.5" customHeight="1">
      <c r="A11" s="123"/>
      <c r="B11" s="123"/>
      <c r="C11" s="123"/>
      <c r="D11" s="102" t="s">
        <v>1425</v>
      </c>
      <c r="E11" s="125">
        <v>33</v>
      </c>
      <c r="F11" s="123"/>
    </row>
    <row r="12" spans="1:6" s="122" customFormat="1" ht="22.5" customHeight="1">
      <c r="A12" s="393" t="s">
        <v>324</v>
      </c>
      <c r="B12" s="393"/>
      <c r="C12" s="393"/>
      <c r="D12" s="393"/>
      <c r="E12" s="393"/>
      <c r="F12" s="393"/>
    </row>
    <row r="13" spans="1:6" s="122" customFormat="1" ht="22.5" customHeight="1">
      <c r="A13" s="394"/>
      <c r="B13" s="394"/>
      <c r="C13" s="394"/>
      <c r="D13" s="394"/>
      <c r="E13" s="394"/>
      <c r="F13" s="394"/>
    </row>
    <row r="14" spans="1:6" s="122" customFormat="1" ht="22.5" customHeight="1">
      <c r="A14" s="120"/>
      <c r="B14" s="131"/>
      <c r="C14" s="131"/>
      <c r="D14" s="100"/>
      <c r="E14" s="98"/>
      <c r="F14" s="120"/>
    </row>
    <row r="15" spans="1:6" s="122" customFormat="1" ht="22.5" customHeight="1">
      <c r="A15" s="120"/>
      <c r="B15" s="131"/>
      <c r="C15" s="131"/>
      <c r="D15" s="100"/>
      <c r="E15" s="98"/>
      <c r="F15" s="120"/>
    </row>
    <row r="16" spans="1:6" s="122" customFormat="1" ht="22.5" customHeight="1">
      <c r="A16" s="120"/>
      <c r="B16" s="131"/>
      <c r="C16" s="131"/>
      <c r="D16" s="100"/>
      <c r="E16" s="98"/>
      <c r="F16" s="120"/>
    </row>
    <row r="17" spans="1:6" s="122" customFormat="1" ht="22.5" customHeight="1">
      <c r="A17" s="120"/>
      <c r="B17" s="131"/>
      <c r="C17" s="131"/>
      <c r="D17" s="100"/>
      <c r="E17" s="98"/>
      <c r="F17" s="120"/>
    </row>
    <row r="18" spans="1:6" s="122" customFormat="1" ht="22.5" customHeight="1">
      <c r="A18" s="120"/>
      <c r="B18" s="131"/>
      <c r="C18" s="131"/>
      <c r="D18" s="100"/>
      <c r="E18" s="98"/>
      <c r="F18" s="120"/>
    </row>
    <row r="19" spans="1:6" s="122" customFormat="1" ht="22.5" customHeight="1">
      <c r="A19" s="120"/>
      <c r="B19" s="131"/>
      <c r="C19" s="131"/>
      <c r="D19" s="100"/>
      <c r="E19" s="98"/>
      <c r="F19" s="120"/>
    </row>
    <row r="20" spans="1:6" s="122" customFormat="1" ht="22.5" customHeight="1">
      <c r="A20" s="120"/>
      <c r="B20" s="131"/>
      <c r="C20" s="131"/>
      <c r="D20" s="100"/>
      <c r="E20" s="98"/>
      <c r="F20" s="120"/>
    </row>
    <row r="21" spans="1:6" s="122" customFormat="1" ht="20.100000000000001" customHeight="1">
      <c r="A21" s="120"/>
      <c r="B21" s="131"/>
      <c r="C21" s="131"/>
      <c r="D21" s="100"/>
      <c r="E21" s="98"/>
      <c r="F21" s="120"/>
    </row>
    <row r="22" spans="1:6" ht="52.15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</sheetData>
  <mergeCells count="4">
    <mergeCell ref="E3:F3"/>
    <mergeCell ref="A1:D1"/>
    <mergeCell ref="A2:F2"/>
    <mergeCell ref="A12:F13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>
    <tabColor rgb="FF00FF00"/>
  </sheetPr>
  <dimension ref="A1:K38"/>
  <sheetViews>
    <sheetView showZeros="0" workbookViewId="0">
      <selection activeCell="A19" sqref="A19:F19"/>
    </sheetView>
  </sheetViews>
  <sheetFormatPr defaultColWidth="9" defaultRowHeight="14.25"/>
  <cols>
    <col min="1" max="1" width="36.75" style="22" customWidth="1"/>
    <col min="2" max="2" width="9.25" style="18" bestFit="1" customWidth="1"/>
    <col min="3" max="3" width="7.25" style="18" customWidth="1"/>
    <col min="4" max="4" width="36.5" style="18" customWidth="1"/>
    <col min="5" max="5" width="9.25" style="18" bestFit="1" customWidth="1"/>
    <col min="6" max="6" width="7.875" style="18" customWidth="1"/>
    <col min="7" max="7" width="9.125" style="18" customWidth="1"/>
    <col min="8" max="8" width="14.125" style="18" hidden="1" customWidth="1"/>
    <col min="9" max="9" width="8.875" style="18" hidden="1" customWidth="1"/>
    <col min="10" max="10" width="13.5" style="18" hidden="1" customWidth="1"/>
    <col min="11" max="11" width="8.25" style="18" hidden="1" customWidth="1"/>
    <col min="12" max="16384" width="9" style="18"/>
  </cols>
  <sheetData>
    <row r="1" spans="1:11" ht="18">
      <c r="A1" s="377" t="s">
        <v>257</v>
      </c>
      <c r="B1" s="377"/>
      <c r="C1" s="377"/>
      <c r="D1" s="377"/>
      <c r="E1" s="246"/>
    </row>
    <row r="2" spans="1:11" ht="24.75" customHeight="1">
      <c r="A2" s="378" t="s">
        <v>309</v>
      </c>
      <c r="B2" s="378"/>
      <c r="C2" s="378"/>
      <c r="D2" s="378"/>
      <c r="E2" s="378"/>
      <c r="F2" s="378"/>
      <c r="G2" s="91"/>
      <c r="H2" s="91"/>
      <c r="I2" s="91"/>
    </row>
    <row r="3" spans="1:11" ht="18.75">
      <c r="A3" s="395"/>
      <c r="B3" s="396"/>
      <c r="C3" s="251"/>
      <c r="D3" s="19"/>
      <c r="F3" s="10" t="s">
        <v>196</v>
      </c>
      <c r="G3" s="10"/>
      <c r="H3" s="10"/>
      <c r="I3" s="10"/>
    </row>
    <row r="4" spans="1:11" ht="24" customHeight="1">
      <c r="A4" s="4" t="s">
        <v>197</v>
      </c>
      <c r="B4" s="4" t="s">
        <v>198</v>
      </c>
      <c r="C4" s="4" t="s">
        <v>199</v>
      </c>
      <c r="D4" s="4" t="s">
        <v>200</v>
      </c>
      <c r="E4" s="4" t="s">
        <v>50</v>
      </c>
      <c r="F4" s="4" t="s">
        <v>31</v>
      </c>
      <c r="G4" s="247"/>
      <c r="H4" s="247"/>
      <c r="I4" s="247"/>
    </row>
    <row r="5" spans="1:11" ht="24" customHeight="1">
      <c r="A5" s="154" t="s">
        <v>45</v>
      </c>
      <c r="B5" s="155">
        <f>B6</f>
        <v>0</v>
      </c>
      <c r="C5" s="156"/>
      <c r="D5" s="187" t="s">
        <v>201</v>
      </c>
      <c r="E5" s="155">
        <f>B6</f>
        <v>0</v>
      </c>
      <c r="F5" s="156"/>
      <c r="G5" s="92"/>
      <c r="H5" s="92" t="s">
        <v>179</v>
      </c>
      <c r="I5" s="92"/>
      <c r="J5" s="18" t="s">
        <v>180</v>
      </c>
    </row>
    <row r="6" spans="1:11" ht="24" customHeight="1">
      <c r="A6" s="21" t="s">
        <v>202</v>
      </c>
      <c r="B6" s="155">
        <f>B7+B11+B14+B15+B16</f>
        <v>0</v>
      </c>
      <c r="C6" s="156"/>
      <c r="D6" s="21" t="s">
        <v>214</v>
      </c>
      <c r="E6" s="155">
        <f>E7+E11+E14+E15+E16</f>
        <v>0</v>
      </c>
      <c r="F6" s="156"/>
      <c r="G6" s="92"/>
      <c r="H6" s="92">
        <v>11846574</v>
      </c>
      <c r="I6" s="92">
        <f>100*B6/H6</f>
        <v>0</v>
      </c>
      <c r="J6" s="18">
        <v>10796774</v>
      </c>
      <c r="K6" s="18">
        <f>100*E6/J6</f>
        <v>0</v>
      </c>
    </row>
    <row r="7" spans="1:11" ht="21" customHeight="1">
      <c r="A7" s="70" t="s">
        <v>215</v>
      </c>
      <c r="B7" s="78"/>
      <c r="C7" s="157"/>
      <c r="D7" s="70" t="s">
        <v>224</v>
      </c>
      <c r="E7" s="78"/>
      <c r="F7" s="157"/>
      <c r="G7" s="93"/>
      <c r="H7" s="93"/>
      <c r="I7" s="93"/>
    </row>
    <row r="8" spans="1:11" ht="21" customHeight="1">
      <c r="A8" s="263" t="s">
        <v>216</v>
      </c>
      <c r="B8" s="78"/>
      <c r="C8" s="157"/>
      <c r="D8" s="263" t="s">
        <v>216</v>
      </c>
      <c r="E8" s="78"/>
      <c r="F8" s="157"/>
      <c r="G8" s="93"/>
      <c r="H8" s="93"/>
      <c r="I8" s="93"/>
    </row>
    <row r="9" spans="1:11" ht="21" customHeight="1">
      <c r="A9" s="263" t="s">
        <v>217</v>
      </c>
      <c r="B9" s="78"/>
      <c r="C9" s="157"/>
      <c r="D9" s="263" t="s">
        <v>217</v>
      </c>
      <c r="E9" s="78"/>
      <c r="F9" s="157"/>
      <c r="G9" s="93"/>
      <c r="H9" s="93"/>
      <c r="I9" s="93"/>
    </row>
    <row r="10" spans="1:11" ht="21" customHeight="1">
      <c r="A10" s="263" t="s">
        <v>218</v>
      </c>
      <c r="B10" s="78"/>
      <c r="C10" s="216"/>
      <c r="D10" s="263" t="s">
        <v>218</v>
      </c>
      <c r="E10" s="78"/>
      <c r="F10" s="216"/>
      <c r="G10" s="93"/>
      <c r="H10" s="93"/>
      <c r="I10" s="93"/>
    </row>
    <row r="11" spans="1:11" ht="21" customHeight="1">
      <c r="A11" s="70" t="s">
        <v>219</v>
      </c>
      <c r="B11" s="78"/>
      <c r="C11" s="157"/>
      <c r="D11" s="70" t="s">
        <v>225</v>
      </c>
      <c r="E11" s="78"/>
      <c r="F11" s="157"/>
      <c r="G11" s="93"/>
      <c r="H11" s="93"/>
      <c r="I11" s="93"/>
    </row>
    <row r="12" spans="1:11" ht="21" customHeight="1">
      <c r="A12" s="263" t="s">
        <v>220</v>
      </c>
      <c r="B12" s="78"/>
      <c r="C12" s="157"/>
      <c r="D12" s="263" t="s">
        <v>220</v>
      </c>
      <c r="E12" s="78"/>
      <c r="F12" s="157"/>
      <c r="G12" s="93"/>
      <c r="H12" s="93"/>
      <c r="I12" s="93"/>
    </row>
    <row r="13" spans="1:11" ht="21" customHeight="1">
      <c r="A13" s="263" t="s">
        <v>221</v>
      </c>
      <c r="B13" s="78"/>
      <c r="C13" s="157"/>
      <c r="D13" s="263" t="s">
        <v>221</v>
      </c>
      <c r="E13" s="78"/>
      <c r="F13" s="157"/>
      <c r="G13" s="93"/>
      <c r="H13" s="93"/>
      <c r="I13" s="93"/>
    </row>
    <row r="14" spans="1:11" ht="21" customHeight="1">
      <c r="A14" s="70" t="s">
        <v>222</v>
      </c>
      <c r="B14" s="78"/>
      <c r="C14" s="157"/>
      <c r="D14" s="70" t="s">
        <v>226</v>
      </c>
      <c r="E14" s="78"/>
      <c r="F14" s="157"/>
      <c r="G14" s="93"/>
      <c r="H14" s="93"/>
      <c r="I14" s="93"/>
    </row>
    <row r="15" spans="1:11" ht="21" customHeight="1">
      <c r="A15" s="70" t="s">
        <v>223</v>
      </c>
      <c r="B15" s="78"/>
      <c r="C15" s="157"/>
      <c r="D15" s="70" t="s">
        <v>227</v>
      </c>
      <c r="E15" s="78"/>
      <c r="F15" s="157"/>
      <c r="G15" s="93"/>
      <c r="H15" s="93"/>
      <c r="I15" s="93"/>
    </row>
    <row r="16" spans="1:11" ht="21" customHeight="1">
      <c r="A16" s="78"/>
      <c r="B16" s="78"/>
      <c r="C16" s="157"/>
      <c r="D16" s="78"/>
      <c r="E16" s="78"/>
      <c r="F16" s="157"/>
      <c r="G16" s="93"/>
      <c r="H16" s="93"/>
      <c r="I16" s="93"/>
    </row>
    <row r="17" spans="1:9" ht="21" customHeight="1">
      <c r="A17" s="78"/>
      <c r="B17" s="189"/>
      <c r="C17" s="189"/>
      <c r="D17" s="78"/>
      <c r="E17" s="78"/>
      <c r="F17" s="157"/>
      <c r="G17" s="93"/>
      <c r="H17" s="93"/>
      <c r="I17" s="93"/>
    </row>
    <row r="18" spans="1:9" ht="24.6" customHeight="1">
      <c r="A18" s="79"/>
      <c r="B18" s="190"/>
      <c r="C18" s="190"/>
      <c r="D18" s="188" t="s">
        <v>204</v>
      </c>
      <c r="E18" s="155">
        <f>E5-E6</f>
        <v>0</v>
      </c>
      <c r="F18" s="158" t="s">
        <v>205</v>
      </c>
      <c r="G18" s="94"/>
      <c r="H18" s="94"/>
      <c r="I18" s="94"/>
    </row>
    <row r="19" spans="1:9" ht="30.75" customHeight="1">
      <c r="A19" s="397" t="s">
        <v>1427</v>
      </c>
      <c r="B19" s="397"/>
      <c r="C19" s="397"/>
      <c r="D19" s="397"/>
      <c r="E19" s="397"/>
      <c r="F19" s="397"/>
      <c r="G19" s="94"/>
      <c r="H19" s="94"/>
      <c r="I19" s="94"/>
    </row>
    <row r="21" spans="1:9">
      <c r="A21" s="18"/>
      <c r="B21" s="84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4">
    <mergeCell ref="A3:B3"/>
    <mergeCell ref="A2:F2"/>
    <mergeCell ref="A1:D1"/>
    <mergeCell ref="A19:F19"/>
  </mergeCells>
  <phoneticPr fontId="3" type="noConversion"/>
  <printOptions horizontalCentered="1"/>
  <pageMargins left="0.15748031496062992" right="0.15748031496062992" top="0.31496062992125984" bottom="0.31496062992125984" header="0.31496062992125984" footer="0.31496062992125984"/>
  <pageSetup paperSize="9" scale="90" orientation="portrait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>
    <tabColor rgb="FF00FF00"/>
  </sheetPr>
  <dimension ref="A1:J8"/>
  <sheetViews>
    <sheetView zoomScaleSheetLayoutView="100" workbookViewId="0">
      <selection activeCell="A8" sqref="A8:J8"/>
    </sheetView>
  </sheetViews>
  <sheetFormatPr defaultColWidth="9" defaultRowHeight="14.25"/>
  <cols>
    <col min="1" max="1" width="30.125" style="161" customWidth="1"/>
    <col min="2" max="2" width="8" style="161" customWidth="1"/>
    <col min="3" max="3" width="8.375" style="161" customWidth="1"/>
    <col min="4" max="4" width="8.125" style="161" customWidth="1"/>
    <col min="5" max="5" width="8.5" style="161" bestFit="1" customWidth="1"/>
    <col min="6" max="6" width="7.25" style="161" customWidth="1"/>
    <col min="7" max="7" width="8.5" style="161" bestFit="1" customWidth="1"/>
    <col min="8" max="8" width="7" style="161" customWidth="1"/>
    <col min="9" max="9" width="8.25" style="161" customWidth="1"/>
    <col min="10" max="10" width="7.125" style="161" customWidth="1"/>
    <col min="11" max="255" width="9" style="161"/>
    <col min="256" max="256" width="32.125" style="161" customWidth="1"/>
    <col min="257" max="259" width="6.25" style="161" customWidth="1"/>
    <col min="260" max="265" width="6" style="161" customWidth="1"/>
    <col min="266" max="511" width="9" style="161"/>
    <col min="512" max="512" width="32.125" style="161" customWidth="1"/>
    <col min="513" max="515" width="6.25" style="161" customWidth="1"/>
    <col min="516" max="521" width="6" style="161" customWidth="1"/>
    <col min="522" max="767" width="9" style="161"/>
    <col min="768" max="768" width="32.125" style="161" customWidth="1"/>
    <col min="769" max="771" width="6.25" style="161" customWidth="1"/>
    <col min="772" max="777" width="6" style="161" customWidth="1"/>
    <col min="778" max="1023" width="9" style="161"/>
    <col min="1024" max="1024" width="32.125" style="161" customWidth="1"/>
    <col min="1025" max="1027" width="6.25" style="161" customWidth="1"/>
    <col min="1028" max="1033" width="6" style="161" customWidth="1"/>
    <col min="1034" max="1279" width="9" style="161"/>
    <col min="1280" max="1280" width="32.125" style="161" customWidth="1"/>
    <col min="1281" max="1283" width="6.25" style="161" customWidth="1"/>
    <col min="1284" max="1289" width="6" style="161" customWidth="1"/>
    <col min="1290" max="1535" width="9" style="161"/>
    <col min="1536" max="1536" width="32.125" style="161" customWidth="1"/>
    <col min="1537" max="1539" width="6.25" style="161" customWidth="1"/>
    <col min="1540" max="1545" width="6" style="161" customWidth="1"/>
    <col min="1546" max="1791" width="9" style="161"/>
    <col min="1792" max="1792" width="32.125" style="161" customWidth="1"/>
    <col min="1793" max="1795" width="6.25" style="161" customWidth="1"/>
    <col min="1796" max="1801" width="6" style="161" customWidth="1"/>
    <col min="1802" max="2047" width="9" style="161"/>
    <col min="2048" max="2048" width="32.125" style="161" customWidth="1"/>
    <col min="2049" max="2051" width="6.25" style="161" customWidth="1"/>
    <col min="2052" max="2057" width="6" style="161" customWidth="1"/>
    <col min="2058" max="2303" width="9" style="161"/>
    <col min="2304" max="2304" width="32.125" style="161" customWidth="1"/>
    <col min="2305" max="2307" width="6.25" style="161" customWidth="1"/>
    <col min="2308" max="2313" width="6" style="161" customWidth="1"/>
    <col min="2314" max="2559" width="9" style="161"/>
    <col min="2560" max="2560" width="32.125" style="161" customWidth="1"/>
    <col min="2561" max="2563" width="6.25" style="161" customWidth="1"/>
    <col min="2564" max="2569" width="6" style="161" customWidth="1"/>
    <col min="2570" max="2815" width="9" style="161"/>
    <col min="2816" max="2816" width="32.125" style="161" customWidth="1"/>
    <col min="2817" max="2819" width="6.25" style="161" customWidth="1"/>
    <col min="2820" max="2825" width="6" style="161" customWidth="1"/>
    <col min="2826" max="3071" width="9" style="161"/>
    <col min="3072" max="3072" width="32.125" style="161" customWidth="1"/>
    <col min="3073" max="3075" width="6.25" style="161" customWidth="1"/>
    <col min="3076" max="3081" width="6" style="161" customWidth="1"/>
    <col min="3082" max="3327" width="9" style="161"/>
    <col min="3328" max="3328" width="32.125" style="161" customWidth="1"/>
    <col min="3329" max="3331" width="6.25" style="161" customWidth="1"/>
    <col min="3332" max="3337" width="6" style="161" customWidth="1"/>
    <col min="3338" max="3583" width="9" style="161"/>
    <col min="3584" max="3584" width="32.125" style="161" customWidth="1"/>
    <col min="3585" max="3587" width="6.25" style="161" customWidth="1"/>
    <col min="3588" max="3593" width="6" style="161" customWidth="1"/>
    <col min="3594" max="3839" width="9" style="161"/>
    <col min="3840" max="3840" width="32.125" style="161" customWidth="1"/>
    <col min="3841" max="3843" width="6.25" style="161" customWidth="1"/>
    <col min="3844" max="3849" width="6" style="161" customWidth="1"/>
    <col min="3850" max="4095" width="9" style="161"/>
    <col min="4096" max="4096" width="32.125" style="161" customWidth="1"/>
    <col min="4097" max="4099" width="6.25" style="161" customWidth="1"/>
    <col min="4100" max="4105" width="6" style="161" customWidth="1"/>
    <col min="4106" max="4351" width="9" style="161"/>
    <col min="4352" max="4352" width="32.125" style="161" customWidth="1"/>
    <col min="4353" max="4355" width="6.25" style="161" customWidth="1"/>
    <col min="4356" max="4361" width="6" style="161" customWidth="1"/>
    <col min="4362" max="4607" width="9" style="161"/>
    <col min="4608" max="4608" width="32.125" style="161" customWidth="1"/>
    <col min="4609" max="4611" width="6.25" style="161" customWidth="1"/>
    <col min="4612" max="4617" width="6" style="161" customWidth="1"/>
    <col min="4618" max="4863" width="9" style="161"/>
    <col min="4864" max="4864" width="32.125" style="161" customWidth="1"/>
    <col min="4865" max="4867" width="6.25" style="161" customWidth="1"/>
    <col min="4868" max="4873" width="6" style="161" customWidth="1"/>
    <col min="4874" max="5119" width="9" style="161"/>
    <col min="5120" max="5120" width="32.125" style="161" customWidth="1"/>
    <col min="5121" max="5123" width="6.25" style="161" customWidth="1"/>
    <col min="5124" max="5129" width="6" style="161" customWidth="1"/>
    <col min="5130" max="5375" width="9" style="161"/>
    <col min="5376" max="5376" width="32.125" style="161" customWidth="1"/>
    <col min="5377" max="5379" width="6.25" style="161" customWidth="1"/>
    <col min="5380" max="5385" width="6" style="161" customWidth="1"/>
    <col min="5386" max="5631" width="9" style="161"/>
    <col min="5632" max="5632" width="32.125" style="161" customWidth="1"/>
    <col min="5633" max="5635" width="6.25" style="161" customWidth="1"/>
    <col min="5636" max="5641" width="6" style="161" customWidth="1"/>
    <col min="5642" max="5887" width="9" style="161"/>
    <col min="5888" max="5888" width="32.125" style="161" customWidth="1"/>
    <col min="5889" max="5891" width="6.25" style="161" customWidth="1"/>
    <col min="5892" max="5897" width="6" style="161" customWidth="1"/>
    <col min="5898" max="6143" width="9" style="161"/>
    <col min="6144" max="6144" width="32.125" style="161" customWidth="1"/>
    <col min="6145" max="6147" width="6.25" style="161" customWidth="1"/>
    <col min="6148" max="6153" width="6" style="161" customWidth="1"/>
    <col min="6154" max="6399" width="9" style="161"/>
    <col min="6400" max="6400" width="32.125" style="161" customWidth="1"/>
    <col min="6401" max="6403" width="6.25" style="161" customWidth="1"/>
    <col min="6404" max="6409" width="6" style="161" customWidth="1"/>
    <col min="6410" max="6655" width="9" style="161"/>
    <col min="6656" max="6656" width="32.125" style="161" customWidth="1"/>
    <col min="6657" max="6659" width="6.25" style="161" customWidth="1"/>
    <col min="6660" max="6665" width="6" style="161" customWidth="1"/>
    <col min="6666" max="6911" width="9" style="161"/>
    <col min="6912" max="6912" width="32.125" style="161" customWidth="1"/>
    <col min="6913" max="6915" width="6.25" style="161" customWidth="1"/>
    <col min="6916" max="6921" width="6" style="161" customWidth="1"/>
    <col min="6922" max="7167" width="9" style="161"/>
    <col min="7168" max="7168" width="32.125" style="161" customWidth="1"/>
    <col min="7169" max="7171" width="6.25" style="161" customWidth="1"/>
    <col min="7172" max="7177" width="6" style="161" customWidth="1"/>
    <col min="7178" max="7423" width="9" style="161"/>
    <col min="7424" max="7424" width="32.125" style="161" customWidth="1"/>
    <col min="7425" max="7427" width="6.25" style="161" customWidth="1"/>
    <col min="7428" max="7433" width="6" style="161" customWidth="1"/>
    <col min="7434" max="7679" width="9" style="161"/>
    <col min="7680" max="7680" width="32.125" style="161" customWidth="1"/>
    <col min="7681" max="7683" width="6.25" style="161" customWidth="1"/>
    <col min="7684" max="7689" width="6" style="161" customWidth="1"/>
    <col min="7690" max="7935" width="9" style="161"/>
    <col min="7936" max="7936" width="32.125" style="161" customWidth="1"/>
    <col min="7937" max="7939" width="6.25" style="161" customWidth="1"/>
    <col min="7940" max="7945" width="6" style="161" customWidth="1"/>
    <col min="7946" max="8191" width="9" style="161"/>
    <col min="8192" max="8192" width="32.125" style="161" customWidth="1"/>
    <col min="8193" max="8195" width="6.25" style="161" customWidth="1"/>
    <col min="8196" max="8201" width="6" style="161" customWidth="1"/>
    <col min="8202" max="8447" width="9" style="161"/>
    <col min="8448" max="8448" width="32.125" style="161" customWidth="1"/>
    <col min="8449" max="8451" width="6.25" style="161" customWidth="1"/>
    <col min="8452" max="8457" width="6" style="161" customWidth="1"/>
    <col min="8458" max="8703" width="9" style="161"/>
    <col min="8704" max="8704" width="32.125" style="161" customWidth="1"/>
    <col min="8705" max="8707" width="6.25" style="161" customWidth="1"/>
    <col min="8708" max="8713" width="6" style="161" customWidth="1"/>
    <col min="8714" max="8959" width="9" style="161"/>
    <col min="8960" max="8960" width="32.125" style="161" customWidth="1"/>
    <col min="8961" max="8963" width="6.25" style="161" customWidth="1"/>
    <col min="8964" max="8969" width="6" style="161" customWidth="1"/>
    <col min="8970" max="9215" width="9" style="161"/>
    <col min="9216" max="9216" width="32.125" style="161" customWidth="1"/>
    <col min="9217" max="9219" width="6.25" style="161" customWidth="1"/>
    <col min="9220" max="9225" width="6" style="161" customWidth="1"/>
    <col min="9226" max="9471" width="9" style="161"/>
    <col min="9472" max="9472" width="32.125" style="161" customWidth="1"/>
    <col min="9473" max="9475" width="6.25" style="161" customWidth="1"/>
    <col min="9476" max="9481" width="6" style="161" customWidth="1"/>
    <col min="9482" max="9727" width="9" style="161"/>
    <col min="9728" max="9728" width="32.125" style="161" customWidth="1"/>
    <col min="9729" max="9731" width="6.25" style="161" customWidth="1"/>
    <col min="9732" max="9737" width="6" style="161" customWidth="1"/>
    <col min="9738" max="9983" width="9" style="161"/>
    <col min="9984" max="9984" width="32.125" style="161" customWidth="1"/>
    <col min="9985" max="9987" width="6.25" style="161" customWidth="1"/>
    <col min="9988" max="9993" width="6" style="161" customWidth="1"/>
    <col min="9994" max="10239" width="9" style="161"/>
    <col min="10240" max="10240" width="32.125" style="161" customWidth="1"/>
    <col min="10241" max="10243" width="6.25" style="161" customWidth="1"/>
    <col min="10244" max="10249" width="6" style="161" customWidth="1"/>
    <col min="10250" max="10495" width="9" style="161"/>
    <col min="10496" max="10496" width="32.125" style="161" customWidth="1"/>
    <col min="10497" max="10499" width="6.25" style="161" customWidth="1"/>
    <col min="10500" max="10505" width="6" style="161" customWidth="1"/>
    <col min="10506" max="10751" width="9" style="161"/>
    <col min="10752" max="10752" width="32.125" style="161" customWidth="1"/>
    <col min="10753" max="10755" width="6.25" style="161" customWidth="1"/>
    <col min="10756" max="10761" width="6" style="161" customWidth="1"/>
    <col min="10762" max="11007" width="9" style="161"/>
    <col min="11008" max="11008" width="32.125" style="161" customWidth="1"/>
    <col min="11009" max="11011" width="6.25" style="161" customWidth="1"/>
    <col min="11012" max="11017" width="6" style="161" customWidth="1"/>
    <col min="11018" max="11263" width="9" style="161"/>
    <col min="11264" max="11264" width="32.125" style="161" customWidth="1"/>
    <col min="11265" max="11267" width="6.25" style="161" customWidth="1"/>
    <col min="11268" max="11273" width="6" style="161" customWidth="1"/>
    <col min="11274" max="11519" width="9" style="161"/>
    <col min="11520" max="11520" width="32.125" style="161" customWidth="1"/>
    <col min="11521" max="11523" width="6.25" style="161" customWidth="1"/>
    <col min="11524" max="11529" width="6" style="161" customWidth="1"/>
    <col min="11530" max="11775" width="9" style="161"/>
    <col min="11776" max="11776" width="32.125" style="161" customWidth="1"/>
    <col min="11777" max="11779" width="6.25" style="161" customWidth="1"/>
    <col min="11780" max="11785" width="6" style="161" customWidth="1"/>
    <col min="11786" max="12031" width="9" style="161"/>
    <col min="12032" max="12032" width="32.125" style="161" customWidth="1"/>
    <col min="12033" max="12035" width="6.25" style="161" customWidth="1"/>
    <col min="12036" max="12041" width="6" style="161" customWidth="1"/>
    <col min="12042" max="12287" width="9" style="161"/>
    <col min="12288" max="12288" width="32.125" style="161" customWidth="1"/>
    <col min="12289" max="12291" width="6.25" style="161" customWidth="1"/>
    <col min="12292" max="12297" width="6" style="161" customWidth="1"/>
    <col min="12298" max="12543" width="9" style="161"/>
    <col min="12544" max="12544" width="32.125" style="161" customWidth="1"/>
    <col min="12545" max="12547" width="6.25" style="161" customWidth="1"/>
    <col min="12548" max="12553" width="6" style="161" customWidth="1"/>
    <col min="12554" max="12799" width="9" style="161"/>
    <col min="12800" max="12800" width="32.125" style="161" customWidth="1"/>
    <col min="12801" max="12803" width="6.25" style="161" customWidth="1"/>
    <col min="12804" max="12809" width="6" style="161" customWidth="1"/>
    <col min="12810" max="13055" width="9" style="161"/>
    <col min="13056" max="13056" width="32.125" style="161" customWidth="1"/>
    <col min="13057" max="13059" width="6.25" style="161" customWidth="1"/>
    <col min="13060" max="13065" width="6" style="161" customWidth="1"/>
    <col min="13066" max="13311" width="9" style="161"/>
    <col min="13312" max="13312" width="32.125" style="161" customWidth="1"/>
    <col min="13313" max="13315" width="6.25" style="161" customWidth="1"/>
    <col min="13316" max="13321" width="6" style="161" customWidth="1"/>
    <col min="13322" max="13567" width="9" style="161"/>
    <col min="13568" max="13568" width="32.125" style="161" customWidth="1"/>
    <col min="13569" max="13571" width="6.25" style="161" customWidth="1"/>
    <col min="13572" max="13577" width="6" style="161" customWidth="1"/>
    <col min="13578" max="13823" width="9" style="161"/>
    <col min="13824" max="13824" width="32.125" style="161" customWidth="1"/>
    <col min="13825" max="13827" width="6.25" style="161" customWidth="1"/>
    <col min="13828" max="13833" width="6" style="161" customWidth="1"/>
    <col min="13834" max="14079" width="9" style="161"/>
    <col min="14080" max="14080" width="32.125" style="161" customWidth="1"/>
    <col min="14081" max="14083" width="6.25" style="161" customWidth="1"/>
    <col min="14084" max="14089" width="6" style="161" customWidth="1"/>
    <col min="14090" max="14335" width="9" style="161"/>
    <col min="14336" max="14336" width="32.125" style="161" customWidth="1"/>
    <col min="14337" max="14339" width="6.25" style="161" customWidth="1"/>
    <col min="14340" max="14345" width="6" style="161" customWidth="1"/>
    <col min="14346" max="14591" width="9" style="161"/>
    <col min="14592" max="14592" width="32.125" style="161" customWidth="1"/>
    <col min="14593" max="14595" width="6.25" style="161" customWidth="1"/>
    <col min="14596" max="14601" width="6" style="161" customWidth="1"/>
    <col min="14602" max="14847" width="9" style="161"/>
    <col min="14848" max="14848" width="32.125" style="161" customWidth="1"/>
    <col min="14849" max="14851" width="6.25" style="161" customWidth="1"/>
    <col min="14852" max="14857" width="6" style="161" customWidth="1"/>
    <col min="14858" max="15103" width="9" style="161"/>
    <col min="15104" max="15104" width="32.125" style="161" customWidth="1"/>
    <col min="15105" max="15107" width="6.25" style="161" customWidth="1"/>
    <col min="15108" max="15113" width="6" style="161" customWidth="1"/>
    <col min="15114" max="15359" width="9" style="161"/>
    <col min="15360" max="15360" width="32.125" style="161" customWidth="1"/>
    <col min="15361" max="15363" width="6.25" style="161" customWidth="1"/>
    <col min="15364" max="15369" width="6" style="161" customWidth="1"/>
    <col min="15370" max="15615" width="9" style="161"/>
    <col min="15616" max="15616" width="32.125" style="161" customWidth="1"/>
    <col min="15617" max="15619" width="6.25" style="161" customWidth="1"/>
    <col min="15620" max="15625" width="6" style="161" customWidth="1"/>
    <col min="15626" max="15871" width="9" style="161"/>
    <col min="15872" max="15872" width="32.125" style="161" customWidth="1"/>
    <col min="15873" max="15875" width="6.25" style="161" customWidth="1"/>
    <col min="15876" max="15881" width="6" style="161" customWidth="1"/>
    <col min="15882" max="16127" width="9" style="161"/>
    <col min="16128" max="16128" width="32.125" style="161" customWidth="1"/>
    <col min="16129" max="16131" width="6.25" style="161" customWidth="1"/>
    <col min="16132" max="16137" width="6" style="161" customWidth="1"/>
    <col min="16138" max="16384" width="9" style="161"/>
  </cols>
  <sheetData>
    <row r="1" spans="1:10" customFormat="1" ht="18">
      <c r="A1" s="377" t="s">
        <v>258</v>
      </c>
      <c r="B1" s="377"/>
      <c r="C1" s="377"/>
      <c r="D1" s="377"/>
      <c r="E1" s="160"/>
    </row>
    <row r="2" spans="1:10" ht="35.25" customHeight="1">
      <c r="A2" s="399" t="s">
        <v>310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s="165" customFormat="1" ht="15.75">
      <c r="A3" s="178"/>
      <c r="B3" s="178"/>
      <c r="C3" s="178"/>
      <c r="D3" s="178"/>
      <c r="E3" s="178"/>
      <c r="F3" s="178"/>
      <c r="G3" s="178"/>
      <c r="H3" s="178"/>
      <c r="I3" s="403" t="s">
        <v>128</v>
      </c>
      <c r="J3" s="403"/>
    </row>
    <row r="4" spans="1:10" ht="24" customHeight="1">
      <c r="A4" s="400" t="s">
        <v>129</v>
      </c>
      <c r="B4" s="401" t="s">
        <v>326</v>
      </c>
      <c r="C4" s="401"/>
      <c r="D4" s="401"/>
      <c r="E4" s="401" t="s">
        <v>327</v>
      </c>
      <c r="F4" s="401"/>
      <c r="G4" s="401"/>
      <c r="H4" s="401"/>
      <c r="I4" s="401"/>
      <c r="J4" s="401"/>
    </row>
    <row r="5" spans="1:10" ht="18.75" customHeight="1">
      <c r="A5" s="400"/>
      <c r="B5" s="401" t="s">
        <v>130</v>
      </c>
      <c r="C5" s="401" t="s">
        <v>131</v>
      </c>
      <c r="D5" s="401" t="s">
        <v>132</v>
      </c>
      <c r="E5" s="402" t="s">
        <v>130</v>
      </c>
      <c r="F5" s="402"/>
      <c r="G5" s="402" t="s">
        <v>131</v>
      </c>
      <c r="H5" s="402"/>
      <c r="I5" s="402" t="s">
        <v>132</v>
      </c>
      <c r="J5" s="401"/>
    </row>
    <row r="6" spans="1:10" ht="45.75" customHeight="1">
      <c r="A6" s="400"/>
      <c r="B6" s="401"/>
      <c r="C6" s="401"/>
      <c r="D6" s="401"/>
      <c r="E6" s="267"/>
      <c r="F6" s="244" t="s">
        <v>328</v>
      </c>
      <c r="G6" s="267"/>
      <c r="H6" s="244" t="s">
        <v>328</v>
      </c>
      <c r="I6" s="267"/>
      <c r="J6" s="266" t="s">
        <v>328</v>
      </c>
    </row>
    <row r="7" spans="1:10" ht="24.75" customHeight="1">
      <c r="A7" s="265" t="s">
        <v>325</v>
      </c>
      <c r="B7" s="264">
        <v>38</v>
      </c>
      <c r="C7" s="264">
        <v>33.4</v>
      </c>
      <c r="D7" s="264">
        <v>4.5999999999999996</v>
      </c>
      <c r="E7" s="267">
        <v>36.9</v>
      </c>
      <c r="F7" s="244">
        <v>0.9</v>
      </c>
      <c r="G7" s="267">
        <v>32.299999999999997</v>
      </c>
      <c r="H7" s="244">
        <v>0.9</v>
      </c>
      <c r="I7" s="267">
        <v>4.5999999999999996</v>
      </c>
      <c r="J7" s="244"/>
    </row>
    <row r="8" spans="1:10" ht="34.5" customHeight="1">
      <c r="A8" s="398" t="s">
        <v>1428</v>
      </c>
      <c r="B8" s="398"/>
      <c r="C8" s="398"/>
      <c r="D8" s="398"/>
      <c r="E8" s="398"/>
      <c r="F8" s="398"/>
      <c r="G8" s="398"/>
      <c r="H8" s="398"/>
      <c r="I8" s="398"/>
      <c r="J8" s="398"/>
    </row>
  </sheetData>
  <mergeCells count="13"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  <mergeCell ref="I3:J3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1">
    <tabColor rgb="FF00FF00"/>
  </sheetPr>
  <dimension ref="A1:J7"/>
  <sheetViews>
    <sheetView zoomScaleSheetLayoutView="100" workbookViewId="0">
      <selection activeCell="H12" sqref="H12"/>
    </sheetView>
  </sheetViews>
  <sheetFormatPr defaultColWidth="9" defaultRowHeight="14.25"/>
  <cols>
    <col min="1" max="1" width="29.625" style="161" customWidth="1"/>
    <col min="2" max="2" width="8.375" style="161" customWidth="1"/>
    <col min="3" max="3" width="6.875" style="161" customWidth="1"/>
    <col min="4" max="4" width="6.75" style="161" customWidth="1"/>
    <col min="5" max="5" width="7.625" style="161" customWidth="1"/>
    <col min="6" max="10" width="6.75" style="161" customWidth="1"/>
    <col min="11" max="256" width="9" style="161"/>
    <col min="257" max="257" width="32" style="161" customWidth="1"/>
    <col min="258" max="266" width="6.375" style="161" customWidth="1"/>
    <col min="267" max="512" width="9" style="161"/>
    <col min="513" max="513" width="32" style="161" customWidth="1"/>
    <col min="514" max="522" width="6.375" style="161" customWidth="1"/>
    <col min="523" max="768" width="9" style="161"/>
    <col min="769" max="769" width="32" style="161" customWidth="1"/>
    <col min="770" max="778" width="6.375" style="161" customWidth="1"/>
    <col min="779" max="1024" width="9" style="161"/>
    <col min="1025" max="1025" width="32" style="161" customWidth="1"/>
    <col min="1026" max="1034" width="6.375" style="161" customWidth="1"/>
    <col min="1035" max="1280" width="9" style="161"/>
    <col min="1281" max="1281" width="32" style="161" customWidth="1"/>
    <col min="1282" max="1290" width="6.375" style="161" customWidth="1"/>
    <col min="1291" max="1536" width="9" style="161"/>
    <col min="1537" max="1537" width="32" style="161" customWidth="1"/>
    <col min="1538" max="1546" width="6.375" style="161" customWidth="1"/>
    <col min="1547" max="1792" width="9" style="161"/>
    <col min="1793" max="1793" width="32" style="161" customWidth="1"/>
    <col min="1794" max="1802" width="6.375" style="161" customWidth="1"/>
    <col min="1803" max="2048" width="9" style="161"/>
    <col min="2049" max="2049" width="32" style="161" customWidth="1"/>
    <col min="2050" max="2058" width="6.375" style="161" customWidth="1"/>
    <col min="2059" max="2304" width="9" style="161"/>
    <col min="2305" max="2305" width="32" style="161" customWidth="1"/>
    <col min="2306" max="2314" width="6.375" style="161" customWidth="1"/>
    <col min="2315" max="2560" width="9" style="161"/>
    <col min="2561" max="2561" width="32" style="161" customWidth="1"/>
    <col min="2562" max="2570" width="6.375" style="161" customWidth="1"/>
    <col min="2571" max="2816" width="9" style="161"/>
    <col min="2817" max="2817" width="32" style="161" customWidth="1"/>
    <col min="2818" max="2826" width="6.375" style="161" customWidth="1"/>
    <col min="2827" max="3072" width="9" style="161"/>
    <col min="3073" max="3073" width="32" style="161" customWidth="1"/>
    <col min="3074" max="3082" width="6.375" style="161" customWidth="1"/>
    <col min="3083" max="3328" width="9" style="161"/>
    <col min="3329" max="3329" width="32" style="161" customWidth="1"/>
    <col min="3330" max="3338" width="6.375" style="161" customWidth="1"/>
    <col min="3339" max="3584" width="9" style="161"/>
    <col min="3585" max="3585" width="32" style="161" customWidth="1"/>
    <col min="3586" max="3594" width="6.375" style="161" customWidth="1"/>
    <col min="3595" max="3840" width="9" style="161"/>
    <col min="3841" max="3841" width="32" style="161" customWidth="1"/>
    <col min="3842" max="3850" width="6.375" style="161" customWidth="1"/>
    <col min="3851" max="4096" width="9" style="161"/>
    <col min="4097" max="4097" width="32" style="161" customWidth="1"/>
    <col min="4098" max="4106" width="6.375" style="161" customWidth="1"/>
    <col min="4107" max="4352" width="9" style="161"/>
    <col min="4353" max="4353" width="32" style="161" customWidth="1"/>
    <col min="4354" max="4362" width="6.375" style="161" customWidth="1"/>
    <col min="4363" max="4608" width="9" style="161"/>
    <col min="4609" max="4609" width="32" style="161" customWidth="1"/>
    <col min="4610" max="4618" width="6.375" style="161" customWidth="1"/>
    <col min="4619" max="4864" width="9" style="161"/>
    <col min="4865" max="4865" width="32" style="161" customWidth="1"/>
    <col min="4866" max="4874" width="6.375" style="161" customWidth="1"/>
    <col min="4875" max="5120" width="9" style="161"/>
    <col min="5121" max="5121" width="32" style="161" customWidth="1"/>
    <col min="5122" max="5130" width="6.375" style="161" customWidth="1"/>
    <col min="5131" max="5376" width="9" style="161"/>
    <col min="5377" max="5377" width="32" style="161" customWidth="1"/>
    <col min="5378" max="5386" width="6.375" style="161" customWidth="1"/>
    <col min="5387" max="5632" width="9" style="161"/>
    <col min="5633" max="5633" width="32" style="161" customWidth="1"/>
    <col min="5634" max="5642" width="6.375" style="161" customWidth="1"/>
    <col min="5643" max="5888" width="9" style="161"/>
    <col min="5889" max="5889" width="32" style="161" customWidth="1"/>
    <col min="5890" max="5898" width="6.375" style="161" customWidth="1"/>
    <col min="5899" max="6144" width="9" style="161"/>
    <col min="6145" max="6145" width="32" style="161" customWidth="1"/>
    <col min="6146" max="6154" width="6.375" style="161" customWidth="1"/>
    <col min="6155" max="6400" width="9" style="161"/>
    <col min="6401" max="6401" width="32" style="161" customWidth="1"/>
    <col min="6402" max="6410" width="6.375" style="161" customWidth="1"/>
    <col min="6411" max="6656" width="9" style="161"/>
    <col min="6657" max="6657" width="32" style="161" customWidth="1"/>
    <col min="6658" max="6666" width="6.375" style="161" customWidth="1"/>
    <col min="6667" max="6912" width="9" style="161"/>
    <col min="6913" max="6913" width="32" style="161" customWidth="1"/>
    <col min="6914" max="6922" width="6.375" style="161" customWidth="1"/>
    <col min="6923" max="7168" width="9" style="161"/>
    <col min="7169" max="7169" width="32" style="161" customWidth="1"/>
    <col min="7170" max="7178" width="6.375" style="161" customWidth="1"/>
    <col min="7179" max="7424" width="9" style="161"/>
    <col min="7425" max="7425" width="32" style="161" customWidth="1"/>
    <col min="7426" max="7434" width="6.375" style="161" customWidth="1"/>
    <col min="7435" max="7680" width="9" style="161"/>
    <col min="7681" max="7681" width="32" style="161" customWidth="1"/>
    <col min="7682" max="7690" width="6.375" style="161" customWidth="1"/>
    <col min="7691" max="7936" width="9" style="161"/>
    <col min="7937" max="7937" width="32" style="161" customWidth="1"/>
    <col min="7938" max="7946" width="6.375" style="161" customWidth="1"/>
    <col min="7947" max="8192" width="9" style="161"/>
    <col min="8193" max="8193" width="32" style="161" customWidth="1"/>
    <col min="8194" max="8202" width="6.375" style="161" customWidth="1"/>
    <col min="8203" max="8448" width="9" style="161"/>
    <col min="8449" max="8449" width="32" style="161" customWidth="1"/>
    <col min="8450" max="8458" width="6.375" style="161" customWidth="1"/>
    <col min="8459" max="8704" width="9" style="161"/>
    <col min="8705" max="8705" width="32" style="161" customWidth="1"/>
    <col min="8706" max="8714" width="6.375" style="161" customWidth="1"/>
    <col min="8715" max="8960" width="9" style="161"/>
    <col min="8961" max="8961" width="32" style="161" customWidth="1"/>
    <col min="8962" max="8970" width="6.375" style="161" customWidth="1"/>
    <col min="8971" max="9216" width="9" style="161"/>
    <col min="9217" max="9217" width="32" style="161" customWidth="1"/>
    <col min="9218" max="9226" width="6.375" style="161" customWidth="1"/>
    <col min="9227" max="9472" width="9" style="161"/>
    <col min="9473" max="9473" width="32" style="161" customWidth="1"/>
    <col min="9474" max="9482" width="6.375" style="161" customWidth="1"/>
    <col min="9483" max="9728" width="9" style="161"/>
    <col min="9729" max="9729" width="32" style="161" customWidth="1"/>
    <col min="9730" max="9738" width="6.375" style="161" customWidth="1"/>
    <col min="9739" max="9984" width="9" style="161"/>
    <col min="9985" max="9985" width="32" style="161" customWidth="1"/>
    <col min="9986" max="9994" width="6.375" style="161" customWidth="1"/>
    <col min="9995" max="10240" width="9" style="161"/>
    <col min="10241" max="10241" width="32" style="161" customWidth="1"/>
    <col min="10242" max="10250" width="6.375" style="161" customWidth="1"/>
    <col min="10251" max="10496" width="9" style="161"/>
    <col min="10497" max="10497" width="32" style="161" customWidth="1"/>
    <col min="10498" max="10506" width="6.375" style="161" customWidth="1"/>
    <col min="10507" max="10752" width="9" style="161"/>
    <col min="10753" max="10753" width="32" style="161" customWidth="1"/>
    <col min="10754" max="10762" width="6.375" style="161" customWidth="1"/>
    <col min="10763" max="11008" width="9" style="161"/>
    <col min="11009" max="11009" width="32" style="161" customWidth="1"/>
    <col min="11010" max="11018" width="6.375" style="161" customWidth="1"/>
    <col min="11019" max="11264" width="9" style="161"/>
    <col min="11265" max="11265" width="32" style="161" customWidth="1"/>
    <col min="11266" max="11274" width="6.375" style="161" customWidth="1"/>
    <col min="11275" max="11520" width="9" style="161"/>
    <col min="11521" max="11521" width="32" style="161" customWidth="1"/>
    <col min="11522" max="11530" width="6.375" style="161" customWidth="1"/>
    <col min="11531" max="11776" width="9" style="161"/>
    <col min="11777" max="11777" width="32" style="161" customWidth="1"/>
    <col min="11778" max="11786" width="6.375" style="161" customWidth="1"/>
    <col min="11787" max="12032" width="9" style="161"/>
    <col min="12033" max="12033" width="32" style="161" customWidth="1"/>
    <col min="12034" max="12042" width="6.375" style="161" customWidth="1"/>
    <col min="12043" max="12288" width="9" style="161"/>
    <col min="12289" max="12289" width="32" style="161" customWidth="1"/>
    <col min="12290" max="12298" width="6.375" style="161" customWidth="1"/>
    <col min="12299" max="12544" width="9" style="161"/>
    <col min="12545" max="12545" width="32" style="161" customWidth="1"/>
    <col min="12546" max="12554" width="6.375" style="161" customWidth="1"/>
    <col min="12555" max="12800" width="9" style="161"/>
    <col min="12801" max="12801" width="32" style="161" customWidth="1"/>
    <col min="12802" max="12810" width="6.375" style="161" customWidth="1"/>
    <col min="12811" max="13056" width="9" style="161"/>
    <col min="13057" max="13057" width="32" style="161" customWidth="1"/>
    <col min="13058" max="13066" width="6.375" style="161" customWidth="1"/>
    <col min="13067" max="13312" width="9" style="161"/>
    <col min="13313" max="13313" width="32" style="161" customWidth="1"/>
    <col min="13314" max="13322" width="6.375" style="161" customWidth="1"/>
    <col min="13323" max="13568" width="9" style="161"/>
    <col min="13569" max="13569" width="32" style="161" customWidth="1"/>
    <col min="13570" max="13578" width="6.375" style="161" customWidth="1"/>
    <col min="13579" max="13824" width="9" style="161"/>
    <col min="13825" max="13825" width="32" style="161" customWidth="1"/>
    <col min="13826" max="13834" width="6.375" style="161" customWidth="1"/>
    <col min="13835" max="14080" width="9" style="161"/>
    <col min="14081" max="14081" width="32" style="161" customWidth="1"/>
    <col min="14082" max="14090" width="6.375" style="161" customWidth="1"/>
    <col min="14091" max="14336" width="9" style="161"/>
    <col min="14337" max="14337" width="32" style="161" customWidth="1"/>
    <col min="14338" max="14346" width="6.375" style="161" customWidth="1"/>
    <col min="14347" max="14592" width="9" style="161"/>
    <col min="14593" max="14593" width="32" style="161" customWidth="1"/>
    <col min="14594" max="14602" width="6.375" style="161" customWidth="1"/>
    <col min="14603" max="14848" width="9" style="161"/>
    <col min="14849" max="14849" width="32" style="161" customWidth="1"/>
    <col min="14850" max="14858" width="6.375" style="161" customWidth="1"/>
    <col min="14859" max="15104" width="9" style="161"/>
    <col min="15105" max="15105" width="32" style="161" customWidth="1"/>
    <col min="15106" max="15114" width="6.375" style="161" customWidth="1"/>
    <col min="15115" max="15360" width="9" style="161"/>
    <col min="15361" max="15361" width="32" style="161" customWidth="1"/>
    <col min="15362" max="15370" width="6.375" style="161" customWidth="1"/>
    <col min="15371" max="15616" width="9" style="161"/>
    <col min="15617" max="15617" width="32" style="161" customWidth="1"/>
    <col min="15618" max="15626" width="6.375" style="161" customWidth="1"/>
    <col min="15627" max="15872" width="9" style="161"/>
    <col min="15873" max="15873" width="32" style="161" customWidth="1"/>
    <col min="15874" max="15882" width="6.375" style="161" customWidth="1"/>
    <col min="15883" max="16128" width="9" style="161"/>
    <col min="16129" max="16129" width="32" style="161" customWidth="1"/>
    <col min="16130" max="16138" width="6.375" style="161" customWidth="1"/>
    <col min="16139" max="16384" width="9" style="161"/>
  </cols>
  <sheetData>
    <row r="1" spans="1:10" customFormat="1" ht="21.75" customHeight="1">
      <c r="A1" s="377" t="s">
        <v>259</v>
      </c>
      <c r="B1" s="377"/>
      <c r="C1" s="377"/>
      <c r="D1" s="377"/>
      <c r="E1" s="160"/>
    </row>
    <row r="2" spans="1:10" ht="36" customHeight="1">
      <c r="A2" s="405" t="s">
        <v>311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>
      <c r="G3" s="162"/>
      <c r="J3" s="260" t="s">
        <v>128</v>
      </c>
    </row>
    <row r="4" spans="1:10" s="163" customFormat="1" ht="24" customHeight="1">
      <c r="A4" s="406" t="s">
        <v>129</v>
      </c>
      <c r="B4" s="406" t="s">
        <v>178</v>
      </c>
      <c r="C4" s="406"/>
      <c r="D4" s="406"/>
      <c r="E4" s="406" t="s">
        <v>329</v>
      </c>
      <c r="F4" s="406"/>
      <c r="G4" s="406"/>
      <c r="H4" s="406" t="s">
        <v>330</v>
      </c>
      <c r="I4" s="406"/>
      <c r="J4" s="406"/>
    </row>
    <row r="5" spans="1:10" s="163" customFormat="1" ht="35.25" customHeight="1">
      <c r="A5" s="406"/>
      <c r="B5" s="348"/>
      <c r="C5" s="348" t="s">
        <v>133</v>
      </c>
      <c r="D5" s="348" t="s">
        <v>134</v>
      </c>
      <c r="E5" s="212" t="s">
        <v>130</v>
      </c>
      <c r="F5" s="212" t="s">
        <v>133</v>
      </c>
      <c r="G5" s="212" t="s">
        <v>134</v>
      </c>
      <c r="H5" s="212" t="s">
        <v>130</v>
      </c>
      <c r="I5" s="212" t="s">
        <v>133</v>
      </c>
      <c r="J5" s="212" t="s">
        <v>134</v>
      </c>
    </row>
    <row r="6" spans="1:10" s="164" customFormat="1" ht="18.75" customHeight="1">
      <c r="A6" s="213" t="s">
        <v>325</v>
      </c>
      <c r="B6" s="214">
        <v>8</v>
      </c>
      <c r="C6" s="214">
        <v>8</v>
      </c>
      <c r="D6" s="214"/>
      <c r="E6" s="215">
        <v>1.3</v>
      </c>
      <c r="F6" s="215">
        <v>1.3</v>
      </c>
      <c r="G6" s="215"/>
      <c r="H6" s="215">
        <v>6.7</v>
      </c>
      <c r="I6" s="215">
        <v>6.7</v>
      </c>
      <c r="J6" s="215"/>
    </row>
    <row r="7" spans="1:10" ht="38.25" customHeight="1">
      <c r="A7" s="404" t="s">
        <v>1429</v>
      </c>
      <c r="B7" s="404"/>
      <c r="C7" s="404"/>
      <c r="D7" s="404"/>
      <c r="E7" s="404"/>
      <c r="F7" s="404"/>
      <c r="G7" s="404"/>
      <c r="H7" s="404"/>
      <c r="I7" s="404"/>
      <c r="J7" s="404"/>
    </row>
  </sheetData>
  <mergeCells count="7">
    <mergeCell ref="A7:J7"/>
    <mergeCell ref="A1:D1"/>
    <mergeCell ref="A2:J2"/>
    <mergeCell ref="A4:A5"/>
    <mergeCell ref="B4:D4"/>
    <mergeCell ref="E4:G4"/>
    <mergeCell ref="H4:J4"/>
  </mergeCells>
  <phoneticPr fontId="1" type="noConversion"/>
  <printOptions horizontalCentered="1"/>
  <pageMargins left="0.23622047244094491" right="0.23622047244094491" top="0.45" bottom="0.68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H36"/>
  <sheetViews>
    <sheetView showZeros="0" topLeftCell="A16" workbookViewId="0">
      <selection activeCell="I21" sqref="I21"/>
    </sheetView>
  </sheetViews>
  <sheetFormatPr defaultColWidth="9" defaultRowHeight="21.95" customHeight="1"/>
  <cols>
    <col min="1" max="1" width="28.75" style="104" customWidth="1"/>
    <col min="2" max="2" width="12.5" style="107" customWidth="1"/>
    <col min="3" max="3" width="9.25" style="99" customWidth="1"/>
    <col min="4" max="4" width="23.625" style="104" customWidth="1"/>
    <col min="5" max="5" width="12" style="104" customWidth="1"/>
    <col min="6" max="6" width="9.5" style="104" customWidth="1"/>
    <col min="7" max="7" width="11.625" style="104" bestFit="1" customWidth="1"/>
    <col min="8" max="16384" width="9" style="104"/>
  </cols>
  <sheetData>
    <row r="1" spans="1:8" ht="18" customHeight="1">
      <c r="A1" s="377" t="s">
        <v>260</v>
      </c>
      <c r="B1" s="377"/>
      <c r="C1" s="377"/>
      <c r="D1" s="377"/>
      <c r="E1" s="377"/>
      <c r="F1" s="377"/>
    </row>
    <row r="2" spans="1:8" ht="27.75" customHeight="1">
      <c r="A2" s="383" t="s">
        <v>312</v>
      </c>
      <c r="B2" s="383"/>
      <c r="C2" s="383"/>
      <c r="D2" s="383"/>
      <c r="E2" s="383"/>
      <c r="F2" s="383"/>
    </row>
    <row r="3" spans="1:8" ht="21.95" customHeight="1">
      <c r="A3" s="64"/>
      <c r="B3" s="105"/>
      <c r="C3" s="106"/>
      <c r="D3" s="64"/>
      <c r="E3" s="408" t="s">
        <v>127</v>
      </c>
      <c r="F3" s="408"/>
    </row>
    <row r="4" spans="1:8" ht="24" customHeight="1">
      <c r="A4" s="59" t="s">
        <v>73</v>
      </c>
      <c r="B4" s="61" t="s">
        <v>70</v>
      </c>
      <c r="C4" s="60" t="s">
        <v>72</v>
      </c>
      <c r="D4" s="59" t="s">
        <v>71</v>
      </c>
      <c r="E4" s="61" t="s">
        <v>70</v>
      </c>
      <c r="F4" s="58" t="s">
        <v>69</v>
      </c>
    </row>
    <row r="5" spans="1:8" ht="24" customHeight="1">
      <c r="A5" s="59" t="s">
        <v>68</v>
      </c>
      <c r="B5" s="69">
        <f>B6+B29</f>
        <v>461551</v>
      </c>
      <c r="C5" s="60"/>
      <c r="D5" s="59" t="s">
        <v>68</v>
      </c>
      <c r="E5" s="69">
        <f>E6+E29</f>
        <v>461551</v>
      </c>
      <c r="F5" s="58"/>
      <c r="G5" s="107"/>
    </row>
    <row r="6" spans="1:8" ht="24" customHeight="1">
      <c r="A6" s="56" t="s">
        <v>3</v>
      </c>
      <c r="B6" s="69">
        <f>B7+B21</f>
        <v>105000</v>
      </c>
      <c r="C6" s="108">
        <v>0.8</v>
      </c>
      <c r="D6" s="56" t="s">
        <v>4</v>
      </c>
      <c r="E6" s="69">
        <f>SUM(E7:E28)</f>
        <v>439616</v>
      </c>
      <c r="F6" s="62">
        <v>0.8</v>
      </c>
      <c r="G6" s="109"/>
    </row>
    <row r="7" spans="1:8" ht="21" customHeight="1">
      <c r="A7" s="68" t="s">
        <v>5</v>
      </c>
      <c r="B7" s="306">
        <f>SUM(B8:B20)</f>
        <v>73530</v>
      </c>
      <c r="C7" s="57">
        <v>12</v>
      </c>
      <c r="D7" s="68" t="s">
        <v>146</v>
      </c>
      <c r="E7" s="306">
        <f>33083-1250</f>
        <v>31833</v>
      </c>
      <c r="F7" s="308">
        <v>4.0294117647058814</v>
      </c>
      <c r="G7" s="109"/>
      <c r="H7" s="250"/>
    </row>
    <row r="8" spans="1:8" ht="21" customHeight="1">
      <c r="A8" s="68" t="s">
        <v>6</v>
      </c>
      <c r="B8" s="306">
        <v>38350</v>
      </c>
      <c r="C8" s="307">
        <v>17.600000000000001</v>
      </c>
      <c r="D8" s="68" t="s">
        <v>1430</v>
      </c>
      <c r="E8" s="306">
        <v>12381</v>
      </c>
      <c r="F8" s="308">
        <v>4.2961839777609256</v>
      </c>
      <c r="G8" s="109"/>
      <c r="H8" s="250"/>
    </row>
    <row r="9" spans="1:8" ht="21" customHeight="1">
      <c r="A9" s="68" t="s">
        <v>12</v>
      </c>
      <c r="B9" s="306">
        <v>5092</v>
      </c>
      <c r="C9" s="307">
        <v>6.9</v>
      </c>
      <c r="D9" s="68" t="s">
        <v>1431</v>
      </c>
      <c r="E9" s="306">
        <f>83252+5000-7</f>
        <v>88245</v>
      </c>
      <c r="F9" s="308">
        <v>2.4341830338487247</v>
      </c>
      <c r="G9" s="109"/>
      <c r="H9" s="250"/>
    </row>
    <row r="10" spans="1:8" ht="21" customHeight="1">
      <c r="A10" s="68" t="s">
        <v>15</v>
      </c>
      <c r="B10" s="306">
        <v>2420</v>
      </c>
      <c r="C10" s="307">
        <v>-27.4</v>
      </c>
      <c r="D10" s="68" t="s">
        <v>1432</v>
      </c>
      <c r="E10" s="306">
        <f>514+786</f>
        <v>1300</v>
      </c>
      <c r="F10" s="308">
        <v>8.333333333333325</v>
      </c>
      <c r="G10" s="109"/>
      <c r="H10" s="250"/>
    </row>
    <row r="11" spans="1:8" ht="21" customHeight="1">
      <c r="A11" s="68" t="s">
        <v>706</v>
      </c>
      <c r="B11" s="306">
        <v>900</v>
      </c>
      <c r="C11" s="307">
        <v>5.5</v>
      </c>
      <c r="D11" s="68" t="s">
        <v>1433</v>
      </c>
      <c r="E11" s="306">
        <f>5335+2500</f>
        <v>7835</v>
      </c>
      <c r="F11" s="308">
        <v>0.82357482949426686</v>
      </c>
      <c r="G11" s="109"/>
      <c r="H11" s="250"/>
    </row>
    <row r="12" spans="1:8" ht="21" customHeight="1">
      <c r="A12" s="68" t="s">
        <v>17</v>
      </c>
      <c r="B12" s="306">
        <v>4100</v>
      </c>
      <c r="C12" s="57">
        <v>14</v>
      </c>
      <c r="D12" s="68" t="s">
        <v>1434</v>
      </c>
      <c r="E12" s="306">
        <f>53825+7000</f>
        <v>60825</v>
      </c>
      <c r="F12" s="308">
        <v>3.2296934930925669</v>
      </c>
      <c r="G12" s="109"/>
      <c r="H12" s="250"/>
    </row>
    <row r="13" spans="1:8" ht="21" customHeight="1">
      <c r="A13" s="68" t="s">
        <v>19</v>
      </c>
      <c r="B13" s="306">
        <v>1300</v>
      </c>
      <c r="C13" s="57">
        <v>5.2</v>
      </c>
      <c r="D13" s="68" t="s">
        <v>1435</v>
      </c>
      <c r="E13" s="306">
        <f>51580-3000</f>
        <v>48580</v>
      </c>
      <c r="F13" s="308">
        <v>5.4665450913985447</v>
      </c>
      <c r="G13" s="109"/>
      <c r="H13" s="250"/>
    </row>
    <row r="14" spans="1:8" ht="21" customHeight="1">
      <c r="A14" s="68" t="s">
        <v>707</v>
      </c>
      <c r="B14" s="306">
        <v>1050</v>
      </c>
      <c r="C14" s="57">
        <v>19.7</v>
      </c>
      <c r="D14" s="68" t="s">
        <v>1436</v>
      </c>
      <c r="E14" s="306">
        <f>7501+17000</f>
        <v>24501</v>
      </c>
      <c r="F14" s="308">
        <v>4.490788126919143</v>
      </c>
      <c r="G14" s="109"/>
      <c r="H14" s="250"/>
    </row>
    <row r="15" spans="1:8" ht="21" customHeight="1">
      <c r="A15" s="68" t="s">
        <v>708</v>
      </c>
      <c r="B15" s="306">
        <v>1500</v>
      </c>
      <c r="C15" s="111">
        <v>60.9</v>
      </c>
      <c r="D15" s="68" t="s">
        <v>1437</v>
      </c>
      <c r="E15" s="306">
        <f>8066+4000</f>
        <v>12066</v>
      </c>
      <c r="F15" s="308">
        <v>4.6396669846500815</v>
      </c>
      <c r="G15" s="109"/>
      <c r="H15" s="250"/>
    </row>
    <row r="16" spans="1:8" ht="21" customHeight="1">
      <c r="A16" s="68" t="s">
        <v>709</v>
      </c>
      <c r="B16" s="306">
        <v>4000</v>
      </c>
      <c r="C16" s="111">
        <v>10.4</v>
      </c>
      <c r="D16" s="68" t="s">
        <v>1438</v>
      </c>
      <c r="E16" s="306">
        <f>60704+10000</f>
        <v>70704</v>
      </c>
      <c r="F16" s="308">
        <v>5.0064604280219305</v>
      </c>
      <c r="G16" s="109"/>
      <c r="H16" s="250"/>
    </row>
    <row r="17" spans="1:8" ht="21" customHeight="1">
      <c r="A17" s="68" t="s">
        <v>710</v>
      </c>
      <c r="B17" s="306">
        <v>2800</v>
      </c>
      <c r="C17" s="111">
        <v>2.7</v>
      </c>
      <c r="D17" s="68" t="s">
        <v>1439</v>
      </c>
      <c r="E17" s="306">
        <v>31818</v>
      </c>
      <c r="F17" s="308">
        <v>-18.592810541128312</v>
      </c>
      <c r="G17" s="109"/>
      <c r="H17" s="250"/>
    </row>
    <row r="18" spans="1:8" ht="21" customHeight="1">
      <c r="A18" s="68" t="s">
        <v>711</v>
      </c>
      <c r="B18" s="306">
        <v>8000</v>
      </c>
      <c r="C18" s="111">
        <v>9.5</v>
      </c>
      <c r="D18" s="68" t="s">
        <v>1440</v>
      </c>
      <c r="E18" s="306">
        <f>782+1000+300-67</f>
        <v>2015</v>
      </c>
      <c r="F18" s="308">
        <v>-38.716545012165447</v>
      </c>
      <c r="G18" s="109"/>
      <c r="H18" s="250"/>
    </row>
    <row r="19" spans="1:8" ht="21" customHeight="1">
      <c r="A19" s="68" t="s">
        <v>712</v>
      </c>
      <c r="B19" s="306">
        <v>4000</v>
      </c>
      <c r="C19" s="111">
        <v>5.7</v>
      </c>
      <c r="D19" s="68" t="s">
        <v>1441</v>
      </c>
      <c r="E19" s="306">
        <f>434+500+200</f>
        <v>1134</v>
      </c>
      <c r="F19" s="308">
        <v>-45.349397590361448</v>
      </c>
      <c r="G19" s="109"/>
      <c r="H19" s="250"/>
    </row>
    <row r="20" spans="1:8" ht="21" customHeight="1">
      <c r="A20" s="68" t="s">
        <v>713</v>
      </c>
      <c r="B20" s="306">
        <v>18</v>
      </c>
      <c r="C20" s="111">
        <v>28.6</v>
      </c>
      <c r="D20" s="68" t="s">
        <v>1442</v>
      </c>
      <c r="E20" s="306">
        <v>2866</v>
      </c>
      <c r="F20" s="308">
        <v>10.230769230769221</v>
      </c>
      <c r="G20" s="109"/>
      <c r="H20" s="250"/>
    </row>
    <row r="21" spans="1:8" ht="21" customHeight="1">
      <c r="A21" s="68" t="s">
        <v>8</v>
      </c>
      <c r="B21" s="306">
        <f>SUM(B22:B28)</f>
        <v>31470</v>
      </c>
      <c r="C21" s="199">
        <v>-18.3</v>
      </c>
      <c r="D21" s="68" t="s">
        <v>1443</v>
      </c>
      <c r="E21" s="306">
        <f>11122</f>
        <v>11122</v>
      </c>
      <c r="F21" s="308">
        <v>-10.306451612903222</v>
      </c>
      <c r="G21" s="109"/>
      <c r="H21" s="250"/>
    </row>
    <row r="22" spans="1:8" ht="21" customHeight="1">
      <c r="A22" s="68" t="s">
        <v>714</v>
      </c>
      <c r="B22" s="306">
        <f>17100-660-2570</f>
        <v>13870</v>
      </c>
      <c r="C22" s="199">
        <v>9.1</v>
      </c>
      <c r="D22" s="68" t="s">
        <v>1444</v>
      </c>
      <c r="E22" s="306">
        <v>500</v>
      </c>
      <c r="F22" s="308">
        <v>0</v>
      </c>
      <c r="G22" s="109"/>
      <c r="H22" s="250"/>
    </row>
    <row r="23" spans="1:8" ht="21" customHeight="1">
      <c r="A23" s="68" t="s">
        <v>715</v>
      </c>
      <c r="B23" s="306">
        <v>4500</v>
      </c>
      <c r="C23" s="200">
        <v>3.6</v>
      </c>
      <c r="D23" s="68" t="s">
        <v>1445</v>
      </c>
      <c r="E23" s="306">
        <f>3264+1627</f>
        <v>4891</v>
      </c>
      <c r="F23" s="308">
        <v>1.8746094563632631</v>
      </c>
      <c r="G23" s="109"/>
      <c r="H23" s="250"/>
    </row>
    <row r="24" spans="1:8" ht="21" customHeight="1">
      <c r="A24" s="68" t="s">
        <v>716</v>
      </c>
      <c r="B24" s="306">
        <v>3050</v>
      </c>
      <c r="C24" s="199">
        <v>-2</v>
      </c>
      <c r="D24" s="68" t="s">
        <v>1446</v>
      </c>
      <c r="E24" s="306">
        <v>5000</v>
      </c>
      <c r="F24" s="111"/>
      <c r="G24" s="109"/>
      <c r="H24" s="250"/>
    </row>
    <row r="25" spans="1:8" ht="21" customHeight="1">
      <c r="A25" s="68" t="s">
        <v>717</v>
      </c>
      <c r="B25" s="306">
        <v>7650</v>
      </c>
      <c r="C25" s="199">
        <v>-12.8</v>
      </c>
      <c r="D25" s="68" t="s">
        <v>1447</v>
      </c>
      <c r="E25" s="306">
        <f>3700+300</f>
        <v>4000</v>
      </c>
      <c r="F25" s="308">
        <v>-38.46153846153846</v>
      </c>
      <c r="G25" s="109"/>
      <c r="H25" s="250"/>
    </row>
    <row r="26" spans="1:8" ht="21" customHeight="1">
      <c r="A26" s="68" t="s">
        <v>718</v>
      </c>
      <c r="B26" s="306">
        <v>500</v>
      </c>
      <c r="C26" s="199">
        <v>-93.4</v>
      </c>
      <c r="D26" s="68" t="s">
        <v>1448</v>
      </c>
      <c r="E26" s="306">
        <v>17999</v>
      </c>
      <c r="F26" s="308">
        <v>20</v>
      </c>
      <c r="G26" s="109"/>
      <c r="H26" s="250"/>
    </row>
    <row r="27" spans="1:8" ht="21" customHeight="1">
      <c r="A27" s="68" t="s">
        <v>719</v>
      </c>
      <c r="B27" s="306">
        <v>400</v>
      </c>
      <c r="C27" s="199">
        <v>36</v>
      </c>
      <c r="D27" s="68" t="s">
        <v>1449</v>
      </c>
      <c r="E27" s="306">
        <v>1</v>
      </c>
      <c r="F27" s="111"/>
      <c r="G27" s="109"/>
      <c r="H27" s="250"/>
    </row>
    <row r="28" spans="1:8" ht="21" customHeight="1">
      <c r="A28" s="68" t="s">
        <v>720</v>
      </c>
      <c r="B28" s="306">
        <v>1500</v>
      </c>
      <c r="C28" s="199">
        <v>-10.8</v>
      </c>
      <c r="D28" s="111"/>
      <c r="E28" s="111"/>
      <c r="F28" s="111"/>
      <c r="G28" s="109"/>
      <c r="H28" s="250"/>
    </row>
    <row r="29" spans="1:8" ht="24" customHeight="1">
      <c r="A29" s="56" t="s">
        <v>67</v>
      </c>
      <c r="B29" s="69">
        <v>356551</v>
      </c>
      <c r="C29" s="113" t="s">
        <v>91</v>
      </c>
      <c r="D29" s="56" t="s">
        <v>66</v>
      </c>
      <c r="E29" s="69">
        <v>21935</v>
      </c>
      <c r="F29" s="113" t="s">
        <v>91</v>
      </c>
      <c r="G29" s="107"/>
    </row>
    <row r="30" spans="1:8" ht="21" customHeight="1">
      <c r="A30" s="68" t="s">
        <v>721</v>
      </c>
      <c r="B30" s="47">
        <v>261740</v>
      </c>
      <c r="C30" s="114"/>
      <c r="D30" s="68" t="s">
        <v>1450</v>
      </c>
      <c r="E30" s="90">
        <v>12935</v>
      </c>
      <c r="F30" s="111"/>
    </row>
    <row r="31" spans="1:8" ht="21" customHeight="1">
      <c r="A31" s="68" t="s">
        <v>722</v>
      </c>
      <c r="B31" s="356">
        <v>30153</v>
      </c>
      <c r="C31" s="114"/>
      <c r="D31" s="68" t="s">
        <v>1451</v>
      </c>
      <c r="E31" s="90">
        <v>9000</v>
      </c>
      <c r="F31" s="68"/>
    </row>
    <row r="32" spans="1:8" ht="27.75" customHeight="1">
      <c r="A32" s="68" t="s">
        <v>56</v>
      </c>
      <c r="B32" s="356">
        <v>658</v>
      </c>
      <c r="C32" s="114"/>
      <c r="D32" s="110" t="s">
        <v>332</v>
      </c>
      <c r="E32" s="90">
        <v>9000</v>
      </c>
      <c r="F32" s="68"/>
    </row>
    <row r="33" spans="1:6" ht="26.25" customHeight="1">
      <c r="A33" s="68" t="s">
        <v>95</v>
      </c>
      <c r="B33" s="356">
        <v>55000</v>
      </c>
      <c r="C33" s="112"/>
      <c r="D33" s="111"/>
      <c r="E33" s="111"/>
      <c r="F33" s="111"/>
    </row>
    <row r="34" spans="1:6" ht="21" customHeight="1">
      <c r="A34" s="68" t="s">
        <v>723</v>
      </c>
      <c r="B34" s="356">
        <v>9000</v>
      </c>
      <c r="C34" s="112"/>
      <c r="D34" s="68"/>
      <c r="E34" s="111"/>
      <c r="F34" s="68"/>
    </row>
    <row r="35" spans="1:6" ht="28.5" customHeight="1">
      <c r="A35" s="68" t="s">
        <v>331</v>
      </c>
      <c r="B35" s="356">
        <v>9000</v>
      </c>
      <c r="C35" s="112"/>
      <c r="D35" s="110"/>
      <c r="E35" s="111"/>
      <c r="F35" s="68"/>
    </row>
    <row r="36" spans="1:6" ht="38.450000000000003" customHeight="1">
      <c r="A36" s="407" t="s">
        <v>333</v>
      </c>
      <c r="B36" s="407"/>
      <c r="C36" s="407"/>
      <c r="D36" s="407"/>
      <c r="E36" s="407"/>
      <c r="F36" s="407"/>
    </row>
  </sheetData>
  <protectedRanges>
    <protectedRange sqref="B22:B28" name="区域1_2_2"/>
  </protectedRanges>
  <mergeCells count="5">
    <mergeCell ref="A36:F36"/>
    <mergeCell ref="A2:F2"/>
    <mergeCell ref="E3:F3"/>
    <mergeCell ref="A1:D1"/>
    <mergeCell ref="E1:F1"/>
  </mergeCells>
  <phoneticPr fontId="32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3">
    <tabColor rgb="FF7030A0"/>
  </sheetPr>
  <dimension ref="A1:H395"/>
  <sheetViews>
    <sheetView workbookViewId="0">
      <selection activeCell="A395" sqref="A395:B395"/>
    </sheetView>
  </sheetViews>
  <sheetFormatPr defaultColWidth="21.5" defaultRowHeight="14.25"/>
  <cols>
    <col min="1" max="1" width="53.125" style="310" customWidth="1"/>
    <col min="2" max="2" width="30.25" style="310" customWidth="1"/>
    <col min="3" max="16384" width="21.5" style="310"/>
  </cols>
  <sheetData>
    <row r="1" spans="1:4" ht="18">
      <c r="A1" s="377" t="s">
        <v>261</v>
      </c>
      <c r="B1" s="377"/>
    </row>
    <row r="2" spans="1:4" s="312" customFormat="1" ht="24">
      <c r="A2" s="383" t="s">
        <v>313</v>
      </c>
      <c r="B2" s="383"/>
      <c r="C2" s="311"/>
    </row>
    <row r="3" spans="1:4" s="314" customFormat="1" ht="18" customHeight="1">
      <c r="A3" s="410"/>
      <c r="B3" s="410"/>
      <c r="C3" s="313"/>
      <c r="D3" s="313"/>
    </row>
    <row r="4" spans="1:4" ht="18.75" customHeight="1">
      <c r="A4" s="409" t="s">
        <v>75</v>
      </c>
      <c r="B4" s="409"/>
      <c r="C4" s="315"/>
    </row>
    <row r="5" spans="1:4" ht="24" customHeight="1">
      <c r="A5" s="316" t="s">
        <v>74</v>
      </c>
      <c r="B5" s="175" t="s">
        <v>70</v>
      </c>
      <c r="C5" s="317"/>
    </row>
    <row r="6" spans="1:4" ht="25.5" customHeight="1">
      <c r="A6" s="318" t="s">
        <v>4</v>
      </c>
      <c r="B6" s="319">
        <v>439616</v>
      </c>
      <c r="C6" s="317"/>
    </row>
    <row r="7" spans="1:4" ht="19.5" customHeight="1">
      <c r="A7" s="320" t="s">
        <v>379</v>
      </c>
      <c r="B7" s="321">
        <v>31833</v>
      </c>
    </row>
    <row r="8" spans="1:4" ht="19.5" customHeight="1">
      <c r="A8" s="322" t="s">
        <v>380</v>
      </c>
      <c r="B8" s="321">
        <v>1534</v>
      </c>
    </row>
    <row r="9" spans="1:4" ht="19.5" customHeight="1">
      <c r="A9" s="322" t="s">
        <v>739</v>
      </c>
      <c r="B9" s="321">
        <v>1008</v>
      </c>
    </row>
    <row r="10" spans="1:4" ht="19.5" customHeight="1">
      <c r="A10" s="322" t="s">
        <v>243</v>
      </c>
      <c r="B10" s="321">
        <v>330</v>
      </c>
    </row>
    <row r="11" spans="1:4" ht="19.5" customHeight="1">
      <c r="A11" s="323" t="s">
        <v>244</v>
      </c>
      <c r="B11" s="321">
        <v>177</v>
      </c>
    </row>
    <row r="12" spans="1:4" ht="19.5" customHeight="1">
      <c r="A12" s="320" t="s">
        <v>245</v>
      </c>
      <c r="B12" s="321">
        <v>6</v>
      </c>
    </row>
    <row r="13" spans="1:4" ht="19.5" customHeight="1">
      <c r="A13" s="320" t="s">
        <v>246</v>
      </c>
      <c r="B13" s="321">
        <v>13</v>
      </c>
    </row>
    <row r="14" spans="1:4" ht="19.5" customHeight="1">
      <c r="A14" s="322" t="s">
        <v>247</v>
      </c>
      <c r="B14" s="321">
        <v>852</v>
      </c>
    </row>
    <row r="15" spans="1:4" ht="19.5" customHeight="1">
      <c r="A15" s="322" t="s">
        <v>242</v>
      </c>
      <c r="B15" s="321">
        <v>580</v>
      </c>
    </row>
    <row r="16" spans="1:4" ht="19.5" customHeight="1">
      <c r="A16" s="322" t="s">
        <v>243</v>
      </c>
      <c r="B16" s="321">
        <v>153</v>
      </c>
    </row>
    <row r="17" spans="1:2" ht="19.5" customHeight="1">
      <c r="A17" s="323" t="s">
        <v>248</v>
      </c>
      <c r="B17" s="321">
        <v>60</v>
      </c>
    </row>
    <row r="18" spans="1:2" ht="19.5" customHeight="1">
      <c r="A18" s="323" t="s">
        <v>249</v>
      </c>
      <c r="B18" s="321">
        <v>20</v>
      </c>
    </row>
    <row r="19" spans="1:2" ht="19.5" customHeight="1">
      <c r="A19" s="323" t="s">
        <v>246</v>
      </c>
      <c r="B19" s="321">
        <v>39</v>
      </c>
    </row>
    <row r="20" spans="1:2" ht="19.5" customHeight="1">
      <c r="A20" s="322" t="s">
        <v>250</v>
      </c>
      <c r="B20" s="321">
        <v>13254</v>
      </c>
    </row>
    <row r="21" spans="1:2" ht="19.5" customHeight="1">
      <c r="A21" s="322" t="s">
        <v>242</v>
      </c>
      <c r="B21" s="321">
        <v>8406</v>
      </c>
    </row>
    <row r="22" spans="1:2" ht="19.5" customHeight="1">
      <c r="A22" s="322" t="s">
        <v>243</v>
      </c>
      <c r="B22" s="321">
        <v>90</v>
      </c>
    </row>
    <row r="23" spans="1:2" ht="19.5" customHeight="1">
      <c r="A23" s="322" t="s">
        <v>251</v>
      </c>
      <c r="B23" s="321">
        <v>299</v>
      </c>
    </row>
    <row r="24" spans="1:2" ht="19.5" customHeight="1">
      <c r="A24" s="323" t="s">
        <v>246</v>
      </c>
      <c r="B24" s="321">
        <v>561</v>
      </c>
    </row>
    <row r="25" spans="1:2" ht="19.5" customHeight="1">
      <c r="A25" s="323" t="s">
        <v>381</v>
      </c>
      <c r="B25" s="321">
        <v>3898</v>
      </c>
    </row>
    <row r="26" spans="1:2" ht="19.5" customHeight="1">
      <c r="A26" s="322" t="s">
        <v>382</v>
      </c>
      <c r="B26" s="321">
        <v>715</v>
      </c>
    </row>
    <row r="27" spans="1:2" ht="19.5" customHeight="1">
      <c r="A27" s="322" t="s">
        <v>242</v>
      </c>
      <c r="B27" s="321">
        <v>328</v>
      </c>
    </row>
    <row r="28" spans="1:2" ht="19.5" customHeight="1">
      <c r="A28" s="322" t="s">
        <v>383</v>
      </c>
      <c r="B28" s="321">
        <v>5</v>
      </c>
    </row>
    <row r="29" spans="1:2" ht="19.5" customHeight="1">
      <c r="A29" s="322" t="s">
        <v>246</v>
      </c>
      <c r="B29" s="321">
        <v>181</v>
      </c>
    </row>
    <row r="30" spans="1:2" ht="19.5" customHeight="1">
      <c r="A30" s="323" t="s">
        <v>384</v>
      </c>
      <c r="B30" s="321">
        <v>201</v>
      </c>
    </row>
    <row r="31" spans="1:2" ht="19.5" customHeight="1">
      <c r="A31" s="323" t="s">
        <v>385</v>
      </c>
      <c r="B31" s="321">
        <v>351</v>
      </c>
    </row>
    <row r="32" spans="1:2" ht="19.5" customHeight="1">
      <c r="A32" s="323" t="s">
        <v>242</v>
      </c>
      <c r="B32" s="321">
        <v>217</v>
      </c>
    </row>
    <row r="33" spans="1:8" ht="19.5" customHeight="1">
      <c r="A33" s="322" t="s">
        <v>386</v>
      </c>
      <c r="B33" s="321">
        <v>90</v>
      </c>
    </row>
    <row r="34" spans="1:8" s="324" customFormat="1" ht="20.25" customHeight="1">
      <c r="A34" s="323" t="s">
        <v>387</v>
      </c>
      <c r="B34" s="321">
        <v>44</v>
      </c>
      <c r="G34" s="309"/>
      <c r="H34" s="309"/>
    </row>
    <row r="35" spans="1:8">
      <c r="A35" s="325" t="s">
        <v>388</v>
      </c>
      <c r="B35" s="321">
        <v>3185</v>
      </c>
    </row>
    <row r="36" spans="1:8">
      <c r="A36" s="323" t="s">
        <v>242</v>
      </c>
      <c r="B36" s="321">
        <v>2710</v>
      </c>
    </row>
    <row r="37" spans="1:8">
      <c r="A37" s="323" t="s">
        <v>246</v>
      </c>
      <c r="B37" s="321">
        <v>58</v>
      </c>
    </row>
    <row r="38" spans="1:8">
      <c r="A38" s="323" t="s">
        <v>389</v>
      </c>
      <c r="B38" s="321">
        <v>417</v>
      </c>
    </row>
    <row r="39" spans="1:8">
      <c r="A39" s="323" t="s">
        <v>390</v>
      </c>
      <c r="B39" s="321">
        <v>92</v>
      </c>
    </row>
    <row r="40" spans="1:8">
      <c r="A40" s="323" t="s">
        <v>391</v>
      </c>
      <c r="B40" s="321">
        <v>92</v>
      </c>
    </row>
    <row r="41" spans="1:8">
      <c r="A41" s="326" t="s">
        <v>392</v>
      </c>
      <c r="B41" s="321">
        <v>1842</v>
      </c>
    </row>
    <row r="42" spans="1:8">
      <c r="A42" s="322" t="s">
        <v>242</v>
      </c>
      <c r="B42" s="321">
        <v>1442</v>
      </c>
    </row>
    <row r="43" spans="1:8">
      <c r="A43" s="322" t="s">
        <v>246</v>
      </c>
      <c r="B43" s="321">
        <v>50</v>
      </c>
    </row>
    <row r="44" spans="1:8">
      <c r="A44" s="322" t="s">
        <v>393</v>
      </c>
      <c r="B44" s="321">
        <v>350</v>
      </c>
    </row>
    <row r="45" spans="1:8">
      <c r="A45" s="320" t="s">
        <v>394</v>
      </c>
      <c r="B45" s="321">
        <v>524</v>
      </c>
    </row>
    <row r="46" spans="1:8">
      <c r="A46" s="322" t="s">
        <v>242</v>
      </c>
      <c r="B46" s="321">
        <v>255</v>
      </c>
    </row>
    <row r="47" spans="1:8">
      <c r="A47" s="322" t="s">
        <v>246</v>
      </c>
      <c r="B47" s="321">
        <v>91</v>
      </c>
    </row>
    <row r="48" spans="1:8">
      <c r="A48" s="323" t="s">
        <v>395</v>
      </c>
      <c r="B48" s="321">
        <v>178</v>
      </c>
    </row>
    <row r="49" spans="1:2">
      <c r="A49" s="323" t="s">
        <v>396</v>
      </c>
      <c r="B49" s="321">
        <v>206</v>
      </c>
    </row>
    <row r="50" spans="1:2">
      <c r="A50" s="323" t="s">
        <v>242</v>
      </c>
      <c r="B50" s="321">
        <v>146</v>
      </c>
    </row>
    <row r="51" spans="1:2">
      <c r="A51" s="322" t="s">
        <v>397</v>
      </c>
      <c r="B51" s="321">
        <v>60</v>
      </c>
    </row>
    <row r="52" spans="1:2">
      <c r="A52" s="323" t="s">
        <v>398</v>
      </c>
      <c r="B52" s="321">
        <v>166</v>
      </c>
    </row>
    <row r="53" spans="1:2">
      <c r="A53" s="323" t="s">
        <v>242</v>
      </c>
      <c r="B53" s="321">
        <v>93</v>
      </c>
    </row>
    <row r="54" spans="1:2">
      <c r="A54" s="322" t="s">
        <v>399</v>
      </c>
      <c r="B54" s="321">
        <v>73</v>
      </c>
    </row>
    <row r="55" spans="1:2">
      <c r="A55" s="323" t="s">
        <v>400</v>
      </c>
      <c r="B55" s="321">
        <v>770</v>
      </c>
    </row>
    <row r="56" spans="1:2">
      <c r="A56" s="323" t="s">
        <v>242</v>
      </c>
      <c r="B56" s="321">
        <v>128</v>
      </c>
    </row>
    <row r="57" spans="1:2">
      <c r="A57" s="323" t="s">
        <v>243</v>
      </c>
      <c r="B57" s="321">
        <v>196</v>
      </c>
    </row>
    <row r="58" spans="1:2">
      <c r="A58" s="323" t="s">
        <v>246</v>
      </c>
      <c r="B58" s="321">
        <v>24</v>
      </c>
    </row>
    <row r="59" spans="1:2">
      <c r="A59" s="323" t="s">
        <v>401</v>
      </c>
      <c r="B59" s="321">
        <v>422</v>
      </c>
    </row>
    <row r="60" spans="1:2">
      <c r="A60" s="323" t="s">
        <v>402</v>
      </c>
      <c r="B60" s="321">
        <v>3758</v>
      </c>
    </row>
    <row r="61" spans="1:2">
      <c r="A61" s="323" t="s">
        <v>242</v>
      </c>
      <c r="B61" s="321">
        <v>2581</v>
      </c>
    </row>
    <row r="62" spans="1:2">
      <c r="A62" s="322" t="s">
        <v>243</v>
      </c>
      <c r="B62" s="321">
        <v>216</v>
      </c>
    </row>
    <row r="63" spans="1:2">
      <c r="A63" s="323" t="s">
        <v>246</v>
      </c>
      <c r="B63" s="321">
        <v>118</v>
      </c>
    </row>
    <row r="64" spans="1:2">
      <c r="A64" s="323" t="s">
        <v>403</v>
      </c>
      <c r="B64" s="321">
        <v>843</v>
      </c>
    </row>
    <row r="65" spans="1:2">
      <c r="A65" s="323" t="s">
        <v>404</v>
      </c>
      <c r="B65" s="321">
        <v>1882</v>
      </c>
    </row>
    <row r="66" spans="1:2">
      <c r="A66" s="322" t="s">
        <v>242</v>
      </c>
      <c r="B66" s="321">
        <v>273</v>
      </c>
    </row>
    <row r="67" spans="1:2">
      <c r="A67" s="322" t="s">
        <v>740</v>
      </c>
      <c r="B67" s="321">
        <v>149</v>
      </c>
    </row>
    <row r="68" spans="1:2">
      <c r="A68" s="323" t="s">
        <v>741</v>
      </c>
      <c r="B68" s="321">
        <v>1460</v>
      </c>
    </row>
    <row r="69" spans="1:2">
      <c r="A69" s="323" t="s">
        <v>405</v>
      </c>
      <c r="B69" s="321">
        <v>1570</v>
      </c>
    </row>
    <row r="70" spans="1:2">
      <c r="A70" s="320" t="s">
        <v>242</v>
      </c>
      <c r="B70" s="321">
        <v>295</v>
      </c>
    </row>
    <row r="71" spans="1:2">
      <c r="A71" s="322" t="s">
        <v>246</v>
      </c>
      <c r="B71" s="321">
        <v>373</v>
      </c>
    </row>
    <row r="72" spans="1:2">
      <c r="A72" s="323" t="s">
        <v>406</v>
      </c>
      <c r="B72" s="321">
        <v>902</v>
      </c>
    </row>
    <row r="73" spans="1:2">
      <c r="A73" s="323" t="s">
        <v>407</v>
      </c>
      <c r="B73" s="321">
        <v>292</v>
      </c>
    </row>
    <row r="74" spans="1:2">
      <c r="A74" s="323" t="s">
        <v>242</v>
      </c>
      <c r="B74" s="321">
        <v>162</v>
      </c>
    </row>
    <row r="75" spans="1:2">
      <c r="A75" s="322" t="s">
        <v>246</v>
      </c>
      <c r="B75" s="321">
        <v>50</v>
      </c>
    </row>
    <row r="76" spans="1:2">
      <c r="A76" s="323" t="s">
        <v>408</v>
      </c>
      <c r="B76" s="321">
        <v>80</v>
      </c>
    </row>
    <row r="77" spans="1:2">
      <c r="A77" s="323" t="s">
        <v>409</v>
      </c>
      <c r="B77" s="321">
        <v>432</v>
      </c>
    </row>
    <row r="78" spans="1:2">
      <c r="A78" s="323" t="s">
        <v>242</v>
      </c>
      <c r="B78" s="321">
        <v>172</v>
      </c>
    </row>
    <row r="79" spans="1:2">
      <c r="A79" s="322" t="s">
        <v>410</v>
      </c>
      <c r="B79" s="321">
        <v>260</v>
      </c>
    </row>
    <row r="80" spans="1:2">
      <c r="A80" s="322" t="s">
        <v>742</v>
      </c>
      <c r="B80" s="321">
        <v>82</v>
      </c>
    </row>
    <row r="81" spans="1:2">
      <c r="A81" s="322" t="s">
        <v>743</v>
      </c>
      <c r="B81" s="321">
        <v>82</v>
      </c>
    </row>
    <row r="82" spans="1:2">
      <c r="A82" s="323" t="s">
        <v>411</v>
      </c>
      <c r="B82" s="321">
        <v>326</v>
      </c>
    </row>
    <row r="83" spans="1:2">
      <c r="A83" s="323" t="s">
        <v>744</v>
      </c>
      <c r="B83" s="321">
        <v>326</v>
      </c>
    </row>
    <row r="84" spans="1:2">
      <c r="A84" s="320" t="s">
        <v>13</v>
      </c>
      <c r="B84" s="321">
        <v>12381</v>
      </c>
    </row>
    <row r="85" spans="1:2">
      <c r="A85" s="322" t="s">
        <v>745</v>
      </c>
      <c r="B85" s="321">
        <v>30</v>
      </c>
    </row>
    <row r="86" spans="1:2">
      <c r="A86" s="323" t="s">
        <v>746</v>
      </c>
      <c r="B86" s="321">
        <v>30</v>
      </c>
    </row>
    <row r="87" spans="1:2">
      <c r="A87" s="323" t="s">
        <v>412</v>
      </c>
      <c r="B87" s="321">
        <v>11490</v>
      </c>
    </row>
    <row r="88" spans="1:2">
      <c r="A88" s="323" t="s">
        <v>739</v>
      </c>
      <c r="B88" s="321">
        <v>10743</v>
      </c>
    </row>
    <row r="89" spans="1:2">
      <c r="A89" s="323" t="s">
        <v>747</v>
      </c>
      <c r="B89" s="321">
        <v>250</v>
      </c>
    </row>
    <row r="90" spans="1:2">
      <c r="A90" s="323" t="s">
        <v>748</v>
      </c>
      <c r="B90" s="321">
        <v>497</v>
      </c>
    </row>
    <row r="91" spans="1:2">
      <c r="A91" s="322" t="s">
        <v>413</v>
      </c>
      <c r="B91" s="321">
        <v>861</v>
      </c>
    </row>
    <row r="92" spans="1:2">
      <c r="A92" s="323" t="s">
        <v>242</v>
      </c>
      <c r="B92" s="321">
        <v>662</v>
      </c>
    </row>
    <row r="93" spans="1:2">
      <c r="A93" s="322" t="s">
        <v>414</v>
      </c>
      <c r="B93" s="321">
        <v>3</v>
      </c>
    </row>
    <row r="94" spans="1:2">
      <c r="A94" s="325" t="s">
        <v>415</v>
      </c>
      <c r="B94" s="321">
        <v>2</v>
      </c>
    </row>
    <row r="95" spans="1:2">
      <c r="A95" s="323" t="s">
        <v>416</v>
      </c>
      <c r="B95" s="321">
        <v>99</v>
      </c>
    </row>
    <row r="96" spans="1:2">
      <c r="A96" s="323" t="s">
        <v>246</v>
      </c>
      <c r="B96" s="321">
        <v>63</v>
      </c>
    </row>
    <row r="97" spans="1:2">
      <c r="A97" s="322" t="s">
        <v>417</v>
      </c>
      <c r="B97" s="321">
        <v>32</v>
      </c>
    </row>
    <row r="98" spans="1:2">
      <c r="A98" s="320" t="s">
        <v>14</v>
      </c>
      <c r="B98" s="321">
        <v>88245</v>
      </c>
    </row>
    <row r="99" spans="1:2">
      <c r="A99" s="323" t="s">
        <v>418</v>
      </c>
      <c r="B99" s="321">
        <v>734</v>
      </c>
    </row>
    <row r="100" spans="1:2">
      <c r="A100" s="322" t="s">
        <v>242</v>
      </c>
      <c r="B100" s="321">
        <v>255</v>
      </c>
    </row>
    <row r="101" spans="1:2">
      <c r="A101" s="327" t="s">
        <v>419</v>
      </c>
      <c r="B101" s="321">
        <v>479</v>
      </c>
    </row>
    <row r="102" spans="1:2">
      <c r="A102" s="322" t="s">
        <v>420</v>
      </c>
      <c r="B102" s="321">
        <v>82920</v>
      </c>
    </row>
    <row r="103" spans="1:2">
      <c r="A103" s="322" t="s">
        <v>421</v>
      </c>
      <c r="B103" s="321">
        <v>3469</v>
      </c>
    </row>
    <row r="104" spans="1:2">
      <c r="A104" s="322" t="s">
        <v>422</v>
      </c>
      <c r="B104" s="321">
        <v>39232</v>
      </c>
    </row>
    <row r="105" spans="1:2">
      <c r="A105" s="323" t="s">
        <v>423</v>
      </c>
      <c r="B105" s="321">
        <v>28904</v>
      </c>
    </row>
    <row r="106" spans="1:2">
      <c r="A106" s="323" t="s">
        <v>424</v>
      </c>
      <c r="B106" s="321">
        <v>11315</v>
      </c>
    </row>
    <row r="107" spans="1:2">
      <c r="A107" s="322" t="s">
        <v>425</v>
      </c>
      <c r="B107" s="321">
        <v>3804</v>
      </c>
    </row>
    <row r="108" spans="1:2">
      <c r="A108" s="322" t="s">
        <v>426</v>
      </c>
      <c r="B108" s="321">
        <v>855</v>
      </c>
    </row>
    <row r="109" spans="1:2">
      <c r="A109" s="323" t="s">
        <v>427</v>
      </c>
      <c r="B109" s="321">
        <v>2949</v>
      </c>
    </row>
    <row r="110" spans="1:2">
      <c r="A110" s="322" t="s">
        <v>749</v>
      </c>
      <c r="B110" s="321">
        <v>290</v>
      </c>
    </row>
    <row r="111" spans="1:2">
      <c r="A111" s="322" t="s">
        <v>428</v>
      </c>
      <c r="B111" s="321">
        <v>290</v>
      </c>
    </row>
    <row r="112" spans="1:2">
      <c r="A112" s="323" t="s">
        <v>429</v>
      </c>
      <c r="B112" s="321">
        <v>497</v>
      </c>
    </row>
    <row r="113" spans="1:2">
      <c r="A113" s="322" t="s">
        <v>430</v>
      </c>
      <c r="B113" s="321">
        <v>497</v>
      </c>
    </row>
    <row r="114" spans="1:2">
      <c r="A114" s="320" t="s">
        <v>16</v>
      </c>
      <c r="B114" s="321">
        <v>1300</v>
      </c>
    </row>
    <row r="115" spans="1:2">
      <c r="A115" s="323" t="s">
        <v>431</v>
      </c>
      <c r="B115" s="321">
        <v>115</v>
      </c>
    </row>
    <row r="116" spans="1:2">
      <c r="A116" s="322" t="s">
        <v>242</v>
      </c>
      <c r="B116" s="321">
        <v>79</v>
      </c>
    </row>
    <row r="117" spans="1:2">
      <c r="A117" s="323" t="s">
        <v>432</v>
      </c>
      <c r="B117" s="321">
        <v>36</v>
      </c>
    </row>
    <row r="118" spans="1:2">
      <c r="A118" s="323" t="s">
        <v>433</v>
      </c>
      <c r="B118" s="321">
        <v>251</v>
      </c>
    </row>
    <row r="119" spans="1:2">
      <c r="A119" s="323" t="s">
        <v>434</v>
      </c>
      <c r="B119" s="321">
        <v>129</v>
      </c>
    </row>
    <row r="120" spans="1:2">
      <c r="A120" s="323" t="s">
        <v>750</v>
      </c>
      <c r="B120" s="321">
        <v>122</v>
      </c>
    </row>
    <row r="121" spans="1:2">
      <c r="A121" s="322" t="s">
        <v>435</v>
      </c>
      <c r="B121" s="321">
        <v>148</v>
      </c>
    </row>
    <row r="122" spans="1:2">
      <c r="A122" s="322" t="s">
        <v>436</v>
      </c>
      <c r="B122" s="321">
        <v>78</v>
      </c>
    </row>
    <row r="123" spans="1:2">
      <c r="A123" s="322" t="s">
        <v>437</v>
      </c>
      <c r="B123" s="321">
        <v>70</v>
      </c>
    </row>
    <row r="124" spans="1:2">
      <c r="A124" s="322" t="s">
        <v>724</v>
      </c>
      <c r="B124" s="321">
        <v>786</v>
      </c>
    </row>
    <row r="125" spans="1:2">
      <c r="A125" s="323" t="s">
        <v>725</v>
      </c>
      <c r="B125" s="321">
        <v>786</v>
      </c>
    </row>
    <row r="126" spans="1:2">
      <c r="A126" s="320" t="s">
        <v>751</v>
      </c>
      <c r="B126" s="321">
        <v>7835</v>
      </c>
    </row>
    <row r="127" spans="1:2">
      <c r="A127" s="320" t="s">
        <v>752</v>
      </c>
      <c r="B127" s="321">
        <v>4804</v>
      </c>
    </row>
    <row r="128" spans="1:2">
      <c r="A128" s="320" t="s">
        <v>242</v>
      </c>
      <c r="B128" s="321">
        <v>761</v>
      </c>
    </row>
    <row r="129" spans="1:2">
      <c r="A129" s="320" t="s">
        <v>438</v>
      </c>
      <c r="B129" s="321">
        <v>85</v>
      </c>
    </row>
    <row r="130" spans="1:2">
      <c r="A130" s="320" t="s">
        <v>439</v>
      </c>
      <c r="B130" s="321">
        <v>139</v>
      </c>
    </row>
    <row r="131" spans="1:2">
      <c r="A131" s="320" t="s">
        <v>440</v>
      </c>
      <c r="B131" s="321">
        <v>1832</v>
      </c>
    </row>
    <row r="132" spans="1:2">
      <c r="A132" s="320" t="s">
        <v>753</v>
      </c>
      <c r="B132" s="321">
        <v>108</v>
      </c>
    </row>
    <row r="133" spans="1:2">
      <c r="A133" s="320" t="s">
        <v>754</v>
      </c>
      <c r="B133" s="321">
        <v>1879</v>
      </c>
    </row>
    <row r="134" spans="1:2">
      <c r="A134" s="320" t="s">
        <v>441</v>
      </c>
      <c r="B134" s="321">
        <v>1451</v>
      </c>
    </row>
    <row r="135" spans="1:2">
      <c r="A135" s="320" t="s">
        <v>442</v>
      </c>
      <c r="B135" s="321">
        <v>1000</v>
      </c>
    </row>
    <row r="136" spans="1:2">
      <c r="A136" s="320" t="s">
        <v>443</v>
      </c>
      <c r="B136" s="321">
        <v>277</v>
      </c>
    </row>
    <row r="137" spans="1:2">
      <c r="A137" s="320" t="s">
        <v>444</v>
      </c>
      <c r="B137" s="321">
        <v>174</v>
      </c>
    </row>
    <row r="138" spans="1:2">
      <c r="A138" s="320" t="s">
        <v>445</v>
      </c>
      <c r="B138" s="321">
        <v>45</v>
      </c>
    </row>
    <row r="139" spans="1:2">
      <c r="A139" s="320" t="s">
        <v>726</v>
      </c>
      <c r="B139" s="321">
        <v>45</v>
      </c>
    </row>
    <row r="140" spans="1:2">
      <c r="A140" s="320" t="s">
        <v>755</v>
      </c>
      <c r="B140" s="321">
        <v>877</v>
      </c>
    </row>
    <row r="141" spans="1:2">
      <c r="A141" s="320" t="s">
        <v>446</v>
      </c>
      <c r="B141" s="321">
        <v>217</v>
      </c>
    </row>
    <row r="142" spans="1:2">
      <c r="A142" s="320" t="s">
        <v>447</v>
      </c>
      <c r="B142" s="321">
        <v>660</v>
      </c>
    </row>
    <row r="143" spans="1:2">
      <c r="A143" s="320" t="s">
        <v>448</v>
      </c>
      <c r="B143" s="321">
        <v>658</v>
      </c>
    </row>
    <row r="144" spans="1:2">
      <c r="A144" s="320" t="s">
        <v>449</v>
      </c>
      <c r="B144" s="321">
        <v>658</v>
      </c>
    </row>
    <row r="145" spans="1:2">
      <c r="A145" s="320" t="s">
        <v>18</v>
      </c>
      <c r="B145" s="321">
        <v>60825</v>
      </c>
    </row>
    <row r="146" spans="1:2">
      <c r="A146" s="320" t="s">
        <v>450</v>
      </c>
      <c r="B146" s="321">
        <v>2370</v>
      </c>
    </row>
    <row r="147" spans="1:2">
      <c r="A147" s="320" t="s">
        <v>242</v>
      </c>
      <c r="B147" s="321">
        <v>359</v>
      </c>
    </row>
    <row r="148" spans="1:2">
      <c r="A148" s="320" t="s">
        <v>451</v>
      </c>
      <c r="B148" s="321">
        <v>239</v>
      </c>
    </row>
    <row r="149" spans="1:2">
      <c r="A149" s="320" t="s">
        <v>452</v>
      </c>
      <c r="B149" s="321">
        <v>930</v>
      </c>
    </row>
    <row r="150" spans="1:2">
      <c r="A150" s="320" t="s">
        <v>453</v>
      </c>
      <c r="B150" s="321">
        <v>128</v>
      </c>
    </row>
    <row r="151" spans="1:2">
      <c r="A151" s="320" t="s">
        <v>454</v>
      </c>
      <c r="B151" s="321">
        <v>714</v>
      </c>
    </row>
    <row r="152" spans="1:2">
      <c r="A152" s="320" t="s">
        <v>455</v>
      </c>
      <c r="B152" s="321">
        <v>889</v>
      </c>
    </row>
    <row r="153" spans="1:2">
      <c r="A153" s="320" t="s">
        <v>242</v>
      </c>
      <c r="B153" s="321">
        <v>241</v>
      </c>
    </row>
    <row r="154" spans="1:2">
      <c r="A154" s="320" t="s">
        <v>456</v>
      </c>
      <c r="B154" s="321">
        <v>3</v>
      </c>
    </row>
    <row r="155" spans="1:2">
      <c r="A155" s="320" t="s">
        <v>457</v>
      </c>
      <c r="B155" s="321">
        <v>194</v>
      </c>
    </row>
    <row r="156" spans="1:2">
      <c r="A156" s="320" t="s">
        <v>458</v>
      </c>
      <c r="B156" s="321">
        <v>50</v>
      </c>
    </row>
    <row r="157" spans="1:2">
      <c r="A157" s="320" t="s">
        <v>459</v>
      </c>
      <c r="B157" s="321">
        <v>401</v>
      </c>
    </row>
    <row r="158" spans="1:2">
      <c r="A158" s="320" t="s">
        <v>460</v>
      </c>
      <c r="B158" s="321">
        <v>29133</v>
      </c>
    </row>
    <row r="159" spans="1:2">
      <c r="A159" s="320" t="s">
        <v>461</v>
      </c>
      <c r="B159" s="321">
        <v>30</v>
      </c>
    </row>
    <row r="160" spans="1:2">
      <c r="A160" s="320" t="s">
        <v>462</v>
      </c>
      <c r="B160" s="321">
        <v>74</v>
      </c>
    </row>
    <row r="161" spans="1:2">
      <c r="A161" s="320" t="s">
        <v>463</v>
      </c>
      <c r="B161" s="321">
        <v>15323</v>
      </c>
    </row>
    <row r="162" spans="1:2">
      <c r="A162" s="320" t="s">
        <v>464</v>
      </c>
      <c r="B162" s="321">
        <v>6129</v>
      </c>
    </row>
    <row r="163" spans="1:2">
      <c r="A163" s="320" t="s">
        <v>465</v>
      </c>
      <c r="B163" s="321">
        <v>7577</v>
      </c>
    </row>
    <row r="164" spans="1:2">
      <c r="A164" s="320" t="s">
        <v>466</v>
      </c>
      <c r="B164" s="321">
        <v>2600</v>
      </c>
    </row>
    <row r="165" spans="1:2">
      <c r="A165" s="320" t="s">
        <v>467</v>
      </c>
      <c r="B165" s="321">
        <v>2300</v>
      </c>
    </row>
    <row r="166" spans="1:2">
      <c r="A166" s="320" t="s">
        <v>468</v>
      </c>
      <c r="B166" s="321">
        <v>300</v>
      </c>
    </row>
    <row r="167" spans="1:2">
      <c r="A167" s="320" t="s">
        <v>469</v>
      </c>
      <c r="B167" s="321">
        <v>3157</v>
      </c>
    </row>
    <row r="168" spans="1:2">
      <c r="A168" s="320" t="s">
        <v>470</v>
      </c>
      <c r="B168" s="321">
        <v>1038</v>
      </c>
    </row>
    <row r="169" spans="1:2">
      <c r="A169" s="320" t="s">
        <v>471</v>
      </c>
      <c r="B169" s="321">
        <v>1063</v>
      </c>
    </row>
    <row r="170" spans="1:2">
      <c r="A170" s="320" t="s">
        <v>472</v>
      </c>
      <c r="B170" s="321">
        <v>379</v>
      </c>
    </row>
    <row r="171" spans="1:2">
      <c r="A171" s="320" t="s">
        <v>473</v>
      </c>
      <c r="B171" s="321">
        <v>22</v>
      </c>
    </row>
    <row r="172" spans="1:2">
      <c r="A172" s="320" t="s">
        <v>474</v>
      </c>
      <c r="B172" s="321">
        <v>399</v>
      </c>
    </row>
    <row r="173" spans="1:2">
      <c r="A173" s="320" t="s">
        <v>475</v>
      </c>
      <c r="B173" s="321">
        <v>1</v>
      </c>
    </row>
    <row r="174" spans="1:2">
      <c r="A174" s="320" t="s">
        <v>476</v>
      </c>
      <c r="B174" s="321">
        <v>255</v>
      </c>
    </row>
    <row r="175" spans="1:2">
      <c r="A175" s="320" t="s">
        <v>477</v>
      </c>
      <c r="B175" s="321">
        <v>755</v>
      </c>
    </row>
    <row r="176" spans="1:2">
      <c r="A176" s="320" t="s">
        <v>478</v>
      </c>
      <c r="B176" s="321">
        <v>632</v>
      </c>
    </row>
    <row r="177" spans="1:2">
      <c r="A177" s="320" t="s">
        <v>479</v>
      </c>
      <c r="B177" s="321">
        <v>80</v>
      </c>
    </row>
    <row r="178" spans="1:2">
      <c r="A178" s="320" t="s">
        <v>727</v>
      </c>
      <c r="B178" s="321">
        <v>9</v>
      </c>
    </row>
    <row r="179" spans="1:2">
      <c r="A179" s="320" t="s">
        <v>480</v>
      </c>
      <c r="B179" s="321">
        <v>9</v>
      </c>
    </row>
    <row r="180" spans="1:2">
      <c r="A180" s="320" t="s">
        <v>756</v>
      </c>
      <c r="B180" s="321">
        <v>15</v>
      </c>
    </row>
    <row r="181" spans="1:2">
      <c r="A181" s="320" t="s">
        <v>481</v>
      </c>
      <c r="B181" s="321">
        <v>10</v>
      </c>
    </row>
    <row r="182" spans="1:2">
      <c r="A182" s="320" t="s">
        <v>482</v>
      </c>
      <c r="B182" s="321">
        <v>1281</v>
      </c>
    </row>
    <row r="183" spans="1:2">
      <c r="A183" s="320" t="s">
        <v>483</v>
      </c>
      <c r="B183" s="321">
        <v>10</v>
      </c>
    </row>
    <row r="184" spans="1:2">
      <c r="A184" s="320" t="s">
        <v>484</v>
      </c>
      <c r="B184" s="321">
        <v>599</v>
      </c>
    </row>
    <row r="185" spans="1:2">
      <c r="A185" s="320" t="s">
        <v>728</v>
      </c>
      <c r="B185" s="321">
        <v>4</v>
      </c>
    </row>
    <row r="186" spans="1:2">
      <c r="A186" s="320" t="s">
        <v>485</v>
      </c>
      <c r="B186" s="321">
        <v>70</v>
      </c>
    </row>
    <row r="187" spans="1:2">
      <c r="A187" s="320" t="s">
        <v>486</v>
      </c>
      <c r="B187" s="321">
        <v>183</v>
      </c>
    </row>
    <row r="188" spans="1:2">
      <c r="A188" s="320" t="s">
        <v>487</v>
      </c>
      <c r="B188" s="321">
        <v>415</v>
      </c>
    </row>
    <row r="189" spans="1:2">
      <c r="A189" s="320" t="s">
        <v>488</v>
      </c>
      <c r="B189" s="321">
        <v>984</v>
      </c>
    </row>
    <row r="190" spans="1:2">
      <c r="A190" s="320" t="s">
        <v>242</v>
      </c>
      <c r="B190" s="321">
        <v>58</v>
      </c>
    </row>
    <row r="191" spans="1:2">
      <c r="A191" s="320" t="s">
        <v>489</v>
      </c>
      <c r="B191" s="321">
        <v>132</v>
      </c>
    </row>
    <row r="192" spans="1:2">
      <c r="A192" s="320" t="s">
        <v>490</v>
      </c>
      <c r="B192" s="321">
        <v>102</v>
      </c>
    </row>
    <row r="193" spans="1:2">
      <c r="A193" s="320" t="s">
        <v>491</v>
      </c>
      <c r="B193" s="321">
        <v>490</v>
      </c>
    </row>
    <row r="194" spans="1:2">
      <c r="A194" s="320" t="s">
        <v>492</v>
      </c>
      <c r="B194" s="321">
        <v>202</v>
      </c>
    </row>
    <row r="195" spans="1:2">
      <c r="A195" s="320" t="s">
        <v>493</v>
      </c>
      <c r="B195" s="321">
        <v>34</v>
      </c>
    </row>
    <row r="196" spans="1:2">
      <c r="A196" s="320" t="s">
        <v>494</v>
      </c>
      <c r="B196" s="321">
        <v>34</v>
      </c>
    </row>
    <row r="197" spans="1:2">
      <c r="A197" s="320" t="s">
        <v>495</v>
      </c>
      <c r="B197" s="321">
        <v>9000</v>
      </c>
    </row>
    <row r="198" spans="1:2">
      <c r="A198" s="320" t="s">
        <v>496</v>
      </c>
      <c r="B198" s="321">
        <v>3000</v>
      </c>
    </row>
    <row r="199" spans="1:2">
      <c r="A199" s="320" t="s">
        <v>497</v>
      </c>
      <c r="B199" s="321">
        <v>6000</v>
      </c>
    </row>
    <row r="200" spans="1:2">
      <c r="A200" s="320" t="s">
        <v>498</v>
      </c>
      <c r="B200" s="321">
        <v>140</v>
      </c>
    </row>
    <row r="201" spans="1:2">
      <c r="A201" s="320" t="s">
        <v>499</v>
      </c>
      <c r="B201" s="321">
        <v>100</v>
      </c>
    </row>
    <row r="202" spans="1:2">
      <c r="A202" s="320" t="s">
        <v>500</v>
      </c>
      <c r="B202" s="321">
        <v>40</v>
      </c>
    </row>
    <row r="203" spans="1:2">
      <c r="A203" s="320" t="s">
        <v>501</v>
      </c>
      <c r="B203" s="321">
        <v>2000</v>
      </c>
    </row>
    <row r="204" spans="1:2">
      <c r="A204" s="320" t="s">
        <v>502</v>
      </c>
      <c r="B204" s="321">
        <v>1000</v>
      </c>
    </row>
    <row r="205" spans="1:2">
      <c r="A205" s="320" t="s">
        <v>503</v>
      </c>
      <c r="B205" s="321">
        <v>1000</v>
      </c>
    </row>
    <row r="206" spans="1:2">
      <c r="A206" s="320" t="s">
        <v>504</v>
      </c>
      <c r="B206" s="321">
        <v>164</v>
      </c>
    </row>
    <row r="207" spans="1:2">
      <c r="A207" s="320" t="s">
        <v>505</v>
      </c>
      <c r="B207" s="321">
        <v>67</v>
      </c>
    </row>
    <row r="208" spans="1:2">
      <c r="A208" s="320" t="s">
        <v>506</v>
      </c>
      <c r="B208" s="321">
        <v>97</v>
      </c>
    </row>
    <row r="209" spans="1:2">
      <c r="A209" s="320" t="s">
        <v>507</v>
      </c>
      <c r="B209" s="321">
        <v>250</v>
      </c>
    </row>
    <row r="210" spans="1:2">
      <c r="A210" s="320" t="s">
        <v>729</v>
      </c>
      <c r="B210" s="321">
        <v>250</v>
      </c>
    </row>
    <row r="211" spans="1:2">
      <c r="A211" s="320" t="s">
        <v>730</v>
      </c>
      <c r="B211" s="321">
        <v>22</v>
      </c>
    </row>
    <row r="212" spans="1:2">
      <c r="A212" s="320" t="s">
        <v>731</v>
      </c>
      <c r="B212" s="321">
        <v>22</v>
      </c>
    </row>
    <row r="213" spans="1:2">
      <c r="A213" s="328" t="s">
        <v>757</v>
      </c>
      <c r="B213" s="321">
        <v>72</v>
      </c>
    </row>
    <row r="214" spans="1:2">
      <c r="A214" s="320" t="s">
        <v>758</v>
      </c>
      <c r="B214" s="321">
        <v>72</v>
      </c>
    </row>
    <row r="215" spans="1:2">
      <c r="A215" s="320" t="s">
        <v>508</v>
      </c>
      <c r="B215" s="321">
        <v>7974</v>
      </c>
    </row>
    <row r="216" spans="1:2">
      <c r="A216" s="320" t="s">
        <v>759</v>
      </c>
      <c r="B216" s="321">
        <v>48580</v>
      </c>
    </row>
    <row r="217" spans="1:2">
      <c r="A217" s="320" t="s">
        <v>760</v>
      </c>
      <c r="B217" s="321">
        <v>415</v>
      </c>
    </row>
    <row r="218" spans="1:2">
      <c r="A218" s="320" t="s">
        <v>242</v>
      </c>
      <c r="B218" s="321">
        <v>263</v>
      </c>
    </row>
    <row r="219" spans="1:2">
      <c r="A219" s="320" t="s">
        <v>761</v>
      </c>
      <c r="B219" s="321">
        <v>152</v>
      </c>
    </row>
    <row r="220" spans="1:2">
      <c r="A220" s="320" t="s">
        <v>509</v>
      </c>
      <c r="B220" s="321">
        <v>390</v>
      </c>
    </row>
    <row r="221" spans="1:2">
      <c r="A221" s="320" t="s">
        <v>510</v>
      </c>
      <c r="B221" s="321">
        <v>100</v>
      </c>
    </row>
    <row r="222" spans="1:2">
      <c r="A222" s="320" t="s">
        <v>511</v>
      </c>
      <c r="B222" s="321">
        <v>40</v>
      </c>
    </row>
    <row r="223" spans="1:2">
      <c r="A223" s="320" t="s">
        <v>512</v>
      </c>
      <c r="B223" s="321">
        <v>250</v>
      </c>
    </row>
    <row r="224" spans="1:2">
      <c r="A224" s="320" t="s">
        <v>513</v>
      </c>
      <c r="B224" s="321">
        <v>7634</v>
      </c>
    </row>
    <row r="225" spans="1:2">
      <c r="A225" s="320" t="s">
        <v>514</v>
      </c>
      <c r="B225" s="321">
        <v>383</v>
      </c>
    </row>
    <row r="226" spans="1:2">
      <c r="A226" s="320" t="s">
        <v>515</v>
      </c>
      <c r="B226" s="321">
        <v>4680</v>
      </c>
    </row>
    <row r="227" spans="1:2">
      <c r="A227" s="320" t="s">
        <v>516</v>
      </c>
      <c r="B227" s="321">
        <v>2571</v>
      </c>
    </row>
    <row r="228" spans="1:2">
      <c r="A228" s="320" t="s">
        <v>517</v>
      </c>
      <c r="B228" s="321">
        <v>2192</v>
      </c>
    </row>
    <row r="229" spans="1:2">
      <c r="A229" s="320" t="s">
        <v>518</v>
      </c>
      <c r="B229" s="321">
        <v>844</v>
      </c>
    </row>
    <row r="230" spans="1:2">
      <c r="A230" s="320" t="s">
        <v>519</v>
      </c>
      <c r="B230" s="321">
        <v>276</v>
      </c>
    </row>
    <row r="231" spans="1:2">
      <c r="A231" s="320" t="s">
        <v>520</v>
      </c>
      <c r="B231" s="321">
        <v>689</v>
      </c>
    </row>
    <row r="232" spans="1:2">
      <c r="A232" s="320" t="s">
        <v>521</v>
      </c>
      <c r="B232" s="321">
        <v>253</v>
      </c>
    </row>
    <row r="233" spans="1:2">
      <c r="A233" s="320" t="s">
        <v>522</v>
      </c>
      <c r="B233" s="321">
        <v>25</v>
      </c>
    </row>
    <row r="234" spans="1:2">
      <c r="A234" s="320" t="s">
        <v>523</v>
      </c>
      <c r="B234" s="321">
        <v>65</v>
      </c>
    </row>
    <row r="235" spans="1:2">
      <c r="A235" s="320" t="s">
        <v>524</v>
      </c>
      <c r="B235" s="321">
        <v>40</v>
      </c>
    </row>
    <row r="236" spans="1:2">
      <c r="A236" s="320" t="s">
        <v>525</v>
      </c>
      <c r="B236" s="321">
        <v>10</v>
      </c>
    </row>
    <row r="237" spans="1:2">
      <c r="A237" s="320" t="s">
        <v>526</v>
      </c>
      <c r="B237" s="321">
        <v>10</v>
      </c>
    </row>
    <row r="238" spans="1:2">
      <c r="A238" s="320" t="s">
        <v>527</v>
      </c>
      <c r="B238" s="321">
        <v>1511</v>
      </c>
    </row>
    <row r="239" spans="1:2">
      <c r="A239" s="320" t="s">
        <v>528</v>
      </c>
      <c r="B239" s="321">
        <v>1347</v>
      </c>
    </row>
    <row r="240" spans="1:2">
      <c r="A240" s="320" t="s">
        <v>529</v>
      </c>
      <c r="B240" s="321">
        <v>164</v>
      </c>
    </row>
    <row r="241" spans="1:2">
      <c r="A241" s="320" t="s">
        <v>530</v>
      </c>
      <c r="B241" s="321">
        <v>7661</v>
      </c>
    </row>
    <row r="242" spans="1:2">
      <c r="A242" s="320" t="s">
        <v>531</v>
      </c>
      <c r="B242" s="321">
        <v>1965</v>
      </c>
    </row>
    <row r="243" spans="1:2">
      <c r="A243" s="320" t="s">
        <v>532</v>
      </c>
      <c r="B243" s="321">
        <v>5696</v>
      </c>
    </row>
    <row r="244" spans="1:2">
      <c r="A244" s="320" t="s">
        <v>533</v>
      </c>
      <c r="B244" s="321">
        <v>24613</v>
      </c>
    </row>
    <row r="245" spans="1:2">
      <c r="A245" s="320" t="s">
        <v>534</v>
      </c>
      <c r="B245" s="321">
        <v>24613</v>
      </c>
    </row>
    <row r="246" spans="1:2">
      <c r="A246" s="320" t="s">
        <v>535</v>
      </c>
      <c r="B246" s="321">
        <v>3620</v>
      </c>
    </row>
    <row r="247" spans="1:2">
      <c r="A247" s="320" t="s">
        <v>536</v>
      </c>
      <c r="B247" s="321">
        <v>3605</v>
      </c>
    </row>
    <row r="248" spans="1:2">
      <c r="A248" s="320" t="s">
        <v>537</v>
      </c>
      <c r="B248" s="321">
        <v>15</v>
      </c>
    </row>
    <row r="249" spans="1:2">
      <c r="A249" s="320" t="s">
        <v>538</v>
      </c>
      <c r="B249" s="321">
        <v>242</v>
      </c>
    </row>
    <row r="250" spans="1:2">
      <c r="A250" s="320" t="s">
        <v>732</v>
      </c>
      <c r="B250" s="321">
        <v>242</v>
      </c>
    </row>
    <row r="251" spans="1:2">
      <c r="A251" s="320" t="s">
        <v>762</v>
      </c>
      <c r="B251" s="321">
        <v>42</v>
      </c>
    </row>
    <row r="252" spans="1:2">
      <c r="A252" s="320" t="s">
        <v>763</v>
      </c>
      <c r="B252" s="321">
        <v>42</v>
      </c>
    </row>
    <row r="253" spans="1:2">
      <c r="A253" s="329" t="s">
        <v>764</v>
      </c>
      <c r="B253" s="321">
        <v>250</v>
      </c>
    </row>
    <row r="254" spans="1:2">
      <c r="A254" s="329" t="s">
        <v>765</v>
      </c>
      <c r="B254" s="321">
        <v>250</v>
      </c>
    </row>
    <row r="255" spans="1:2">
      <c r="A255" s="329" t="s">
        <v>20</v>
      </c>
      <c r="B255" s="321">
        <v>24501</v>
      </c>
    </row>
    <row r="256" spans="1:2">
      <c r="A256" s="329" t="s">
        <v>539</v>
      </c>
      <c r="B256" s="321">
        <v>845</v>
      </c>
    </row>
    <row r="257" spans="1:2">
      <c r="A257" s="329" t="s">
        <v>242</v>
      </c>
      <c r="B257" s="321">
        <v>376</v>
      </c>
    </row>
    <row r="258" spans="1:2">
      <c r="A258" s="329" t="s">
        <v>540</v>
      </c>
      <c r="B258" s="321">
        <v>469</v>
      </c>
    </row>
    <row r="259" spans="1:2">
      <c r="A259" s="329" t="s">
        <v>541</v>
      </c>
      <c r="B259" s="321">
        <v>15</v>
      </c>
    </row>
    <row r="260" spans="1:2">
      <c r="A260" s="329" t="s">
        <v>542</v>
      </c>
      <c r="B260" s="321">
        <v>15</v>
      </c>
    </row>
    <row r="261" spans="1:2">
      <c r="A261" s="329" t="s">
        <v>543</v>
      </c>
      <c r="B261" s="321">
        <v>1956</v>
      </c>
    </row>
    <row r="262" spans="1:2">
      <c r="A262" s="329" t="s">
        <v>544</v>
      </c>
      <c r="B262" s="321">
        <v>1154</v>
      </c>
    </row>
    <row r="263" spans="1:2">
      <c r="A263" s="329" t="s">
        <v>733</v>
      </c>
      <c r="B263" s="321">
        <v>802</v>
      </c>
    </row>
    <row r="264" spans="1:2">
      <c r="A264" s="329" t="s">
        <v>545</v>
      </c>
      <c r="B264" s="321">
        <v>713</v>
      </c>
    </row>
    <row r="265" spans="1:2">
      <c r="A265" s="329" t="s">
        <v>546</v>
      </c>
      <c r="B265" s="321">
        <v>313</v>
      </c>
    </row>
    <row r="266" spans="1:2">
      <c r="A266" s="329" t="s">
        <v>734</v>
      </c>
      <c r="B266" s="321">
        <v>400</v>
      </c>
    </row>
    <row r="267" spans="1:2">
      <c r="A267" s="329" t="s">
        <v>547</v>
      </c>
      <c r="B267" s="321">
        <v>557</v>
      </c>
    </row>
    <row r="268" spans="1:2">
      <c r="A268" s="329" t="s">
        <v>548</v>
      </c>
      <c r="B268" s="321">
        <v>216</v>
      </c>
    </row>
    <row r="269" spans="1:2">
      <c r="A269" s="329" t="s">
        <v>735</v>
      </c>
      <c r="B269" s="321">
        <v>240</v>
      </c>
    </row>
    <row r="270" spans="1:2">
      <c r="A270" s="329" t="s">
        <v>736</v>
      </c>
      <c r="B270" s="321">
        <v>101</v>
      </c>
    </row>
    <row r="271" spans="1:2">
      <c r="A271" s="329" t="s">
        <v>549</v>
      </c>
      <c r="B271" s="321">
        <v>12099</v>
      </c>
    </row>
    <row r="272" spans="1:2">
      <c r="A272" s="329" t="s">
        <v>550</v>
      </c>
      <c r="B272" s="321">
        <v>12009</v>
      </c>
    </row>
    <row r="273" spans="1:2">
      <c r="A273" s="329" t="s">
        <v>551</v>
      </c>
      <c r="B273" s="321">
        <v>90</v>
      </c>
    </row>
    <row r="274" spans="1:2">
      <c r="A274" s="329" t="s">
        <v>552</v>
      </c>
      <c r="B274" s="321">
        <v>392</v>
      </c>
    </row>
    <row r="275" spans="1:2">
      <c r="A275" s="329" t="s">
        <v>553</v>
      </c>
      <c r="B275" s="321">
        <v>392</v>
      </c>
    </row>
    <row r="276" spans="1:2">
      <c r="A276" s="329" t="s">
        <v>554</v>
      </c>
      <c r="B276" s="321">
        <v>7924</v>
      </c>
    </row>
    <row r="277" spans="1:2">
      <c r="A277" s="329" t="s">
        <v>22</v>
      </c>
      <c r="B277" s="321">
        <v>12066</v>
      </c>
    </row>
    <row r="278" spans="1:2">
      <c r="A278" s="329" t="s">
        <v>555</v>
      </c>
      <c r="B278" s="321">
        <v>5580</v>
      </c>
    </row>
    <row r="279" spans="1:2">
      <c r="A279" s="329" t="s">
        <v>556</v>
      </c>
      <c r="B279" s="321">
        <v>733</v>
      </c>
    </row>
    <row r="280" spans="1:2">
      <c r="A280" s="329" t="s">
        <v>557</v>
      </c>
      <c r="B280" s="321">
        <v>4847</v>
      </c>
    </row>
    <row r="281" spans="1:2">
      <c r="A281" s="329" t="s">
        <v>558</v>
      </c>
      <c r="B281" s="321">
        <v>836</v>
      </c>
    </row>
    <row r="282" spans="1:2">
      <c r="A282" s="329" t="s">
        <v>559</v>
      </c>
      <c r="B282" s="321">
        <v>5650</v>
      </c>
    </row>
    <row r="283" spans="1:2">
      <c r="A283" s="329" t="s">
        <v>23</v>
      </c>
      <c r="B283" s="321">
        <v>70704</v>
      </c>
    </row>
    <row r="284" spans="1:2">
      <c r="A284" s="329" t="s">
        <v>560</v>
      </c>
      <c r="B284" s="321">
        <v>16753</v>
      </c>
    </row>
    <row r="285" spans="1:2">
      <c r="A285" s="329" t="s">
        <v>556</v>
      </c>
      <c r="B285" s="321">
        <v>831</v>
      </c>
    </row>
    <row r="286" spans="1:2">
      <c r="A286" s="329" t="s">
        <v>561</v>
      </c>
      <c r="B286" s="321">
        <v>3830</v>
      </c>
    </row>
    <row r="287" spans="1:2">
      <c r="A287" s="329" t="s">
        <v>562</v>
      </c>
      <c r="B287" s="321">
        <v>223</v>
      </c>
    </row>
    <row r="288" spans="1:2">
      <c r="A288" s="329" t="s">
        <v>563</v>
      </c>
      <c r="B288" s="321">
        <v>103</v>
      </c>
    </row>
    <row r="289" spans="1:2">
      <c r="A289" s="329" t="s">
        <v>564</v>
      </c>
      <c r="B289" s="321">
        <v>290</v>
      </c>
    </row>
    <row r="290" spans="1:2">
      <c r="A290" s="329" t="s">
        <v>565</v>
      </c>
      <c r="B290" s="321">
        <v>6115</v>
      </c>
    </row>
    <row r="291" spans="1:2">
      <c r="A291" s="329" t="s">
        <v>566</v>
      </c>
      <c r="B291" s="321">
        <v>10</v>
      </c>
    </row>
    <row r="292" spans="1:2">
      <c r="A292" s="329" t="s">
        <v>567</v>
      </c>
      <c r="B292" s="321">
        <v>1586</v>
      </c>
    </row>
    <row r="293" spans="1:2">
      <c r="A293" s="329" t="s">
        <v>568</v>
      </c>
      <c r="B293" s="321">
        <v>2004</v>
      </c>
    </row>
    <row r="294" spans="1:2">
      <c r="A294" s="329" t="s">
        <v>569</v>
      </c>
      <c r="B294" s="321">
        <v>155</v>
      </c>
    </row>
    <row r="295" spans="1:2">
      <c r="A295" s="329" t="s">
        <v>766</v>
      </c>
      <c r="B295" s="321">
        <v>1606</v>
      </c>
    </row>
    <row r="296" spans="1:2">
      <c r="A296" s="329" t="s">
        <v>767</v>
      </c>
      <c r="B296" s="321">
        <v>9841</v>
      </c>
    </row>
    <row r="297" spans="1:2">
      <c r="A297" s="329" t="s">
        <v>556</v>
      </c>
      <c r="B297" s="321">
        <v>673</v>
      </c>
    </row>
    <row r="298" spans="1:2">
      <c r="A298" s="329" t="s">
        <v>768</v>
      </c>
      <c r="B298" s="321">
        <v>1749</v>
      </c>
    </row>
    <row r="299" spans="1:2">
      <c r="A299" s="329" t="s">
        <v>570</v>
      </c>
      <c r="B299" s="321">
        <v>544</v>
      </c>
    </row>
    <row r="300" spans="1:2">
      <c r="A300" s="329" t="s">
        <v>571</v>
      </c>
      <c r="B300" s="321">
        <v>710</v>
      </c>
    </row>
    <row r="301" spans="1:2">
      <c r="A301" s="329" t="s">
        <v>572</v>
      </c>
      <c r="B301" s="321">
        <v>1397</v>
      </c>
    </row>
    <row r="302" spans="1:2">
      <c r="A302" s="329" t="s">
        <v>769</v>
      </c>
      <c r="B302" s="321">
        <v>1356</v>
      </c>
    </row>
    <row r="303" spans="1:2">
      <c r="A303" s="329" t="s">
        <v>770</v>
      </c>
      <c r="B303" s="321">
        <v>145</v>
      </c>
    </row>
    <row r="304" spans="1:2">
      <c r="A304" s="329" t="s">
        <v>771</v>
      </c>
      <c r="B304" s="321">
        <v>150</v>
      </c>
    </row>
    <row r="305" spans="1:2">
      <c r="A305" s="329" t="s">
        <v>772</v>
      </c>
      <c r="B305" s="321">
        <v>3117</v>
      </c>
    </row>
    <row r="306" spans="1:2">
      <c r="A306" s="329" t="s">
        <v>573</v>
      </c>
      <c r="B306" s="321">
        <v>11702</v>
      </c>
    </row>
    <row r="307" spans="1:2">
      <c r="A307" s="329" t="s">
        <v>556</v>
      </c>
      <c r="B307" s="321">
        <v>690</v>
      </c>
    </row>
    <row r="308" spans="1:2">
      <c r="A308" s="329" t="s">
        <v>574</v>
      </c>
      <c r="B308" s="321">
        <v>117</v>
      </c>
    </row>
    <row r="309" spans="1:2">
      <c r="A309" s="329" t="s">
        <v>575</v>
      </c>
      <c r="B309" s="321">
        <v>472</v>
      </c>
    </row>
    <row r="310" spans="1:2">
      <c r="A310" s="329" t="s">
        <v>576</v>
      </c>
      <c r="B310" s="321">
        <v>2618</v>
      </c>
    </row>
    <row r="311" spans="1:2">
      <c r="A311" s="329" t="s">
        <v>577</v>
      </c>
      <c r="B311" s="321">
        <v>190</v>
      </c>
    </row>
    <row r="312" spans="1:2">
      <c r="A312" s="329" t="s">
        <v>578</v>
      </c>
      <c r="B312" s="321">
        <v>3537</v>
      </c>
    </row>
    <row r="313" spans="1:2">
      <c r="A313" s="329" t="s">
        <v>579</v>
      </c>
      <c r="B313" s="321">
        <v>3498</v>
      </c>
    </row>
    <row r="314" spans="1:2">
      <c r="A314" s="329" t="s">
        <v>580</v>
      </c>
      <c r="B314" s="321">
        <v>580</v>
      </c>
    </row>
    <row r="315" spans="1:2">
      <c r="A315" s="329" t="s">
        <v>581</v>
      </c>
      <c r="B315" s="321">
        <v>21136</v>
      </c>
    </row>
    <row r="316" spans="1:2">
      <c r="A316" s="329" t="s">
        <v>556</v>
      </c>
      <c r="B316" s="321">
        <v>125</v>
      </c>
    </row>
    <row r="317" spans="1:2">
      <c r="A317" s="329" t="s">
        <v>582</v>
      </c>
      <c r="B317" s="321">
        <v>2865</v>
      </c>
    </row>
    <row r="318" spans="1:2">
      <c r="A318" s="329" t="s">
        <v>583</v>
      </c>
      <c r="B318" s="321">
        <v>17666</v>
      </c>
    </row>
    <row r="319" spans="1:2">
      <c r="A319" s="329" t="s">
        <v>584</v>
      </c>
      <c r="B319" s="321">
        <v>80</v>
      </c>
    </row>
    <row r="320" spans="1:2">
      <c r="A320" s="329" t="s">
        <v>585</v>
      </c>
      <c r="B320" s="321">
        <v>400</v>
      </c>
    </row>
    <row r="321" spans="1:2">
      <c r="A321" s="329" t="s">
        <v>586</v>
      </c>
      <c r="B321" s="321">
        <v>1373</v>
      </c>
    </row>
    <row r="322" spans="1:2">
      <c r="A322" s="329" t="s">
        <v>587</v>
      </c>
      <c r="B322" s="321">
        <v>1373</v>
      </c>
    </row>
    <row r="323" spans="1:2">
      <c r="A323" s="329" t="s">
        <v>588</v>
      </c>
      <c r="B323" s="321">
        <v>8481</v>
      </c>
    </row>
    <row r="324" spans="1:2">
      <c r="A324" s="329" t="s">
        <v>589</v>
      </c>
      <c r="B324" s="321">
        <v>1753</v>
      </c>
    </row>
    <row r="325" spans="1:2">
      <c r="A325" s="329" t="s">
        <v>590</v>
      </c>
      <c r="B325" s="321">
        <v>5955</v>
      </c>
    </row>
    <row r="326" spans="1:2">
      <c r="A326" s="329" t="s">
        <v>591</v>
      </c>
      <c r="B326" s="321">
        <v>773</v>
      </c>
    </row>
    <row r="327" spans="1:2">
      <c r="A327" s="329" t="s">
        <v>592</v>
      </c>
      <c r="B327" s="321">
        <v>1418</v>
      </c>
    </row>
    <row r="328" spans="1:2">
      <c r="A328" s="329" t="s">
        <v>593</v>
      </c>
      <c r="B328" s="321">
        <v>244</v>
      </c>
    </row>
    <row r="329" spans="1:2">
      <c r="A329" s="329" t="s">
        <v>737</v>
      </c>
      <c r="B329" s="321">
        <v>250</v>
      </c>
    </row>
    <row r="330" spans="1:2">
      <c r="A330" s="329" t="s">
        <v>594</v>
      </c>
      <c r="B330" s="321">
        <v>650</v>
      </c>
    </row>
    <row r="331" spans="1:2">
      <c r="A331" s="329" t="s">
        <v>595</v>
      </c>
      <c r="B331" s="321">
        <v>274</v>
      </c>
    </row>
    <row r="332" spans="1:2">
      <c r="A332" s="329" t="s">
        <v>24</v>
      </c>
      <c r="B332" s="321">
        <v>31818</v>
      </c>
    </row>
    <row r="333" spans="1:2">
      <c r="A333" s="329" t="s">
        <v>596</v>
      </c>
      <c r="B333" s="321">
        <v>12158</v>
      </c>
    </row>
    <row r="334" spans="1:2">
      <c r="A334" s="329" t="s">
        <v>556</v>
      </c>
      <c r="B334" s="321">
        <v>275</v>
      </c>
    </row>
    <row r="335" spans="1:2">
      <c r="A335" s="329" t="s">
        <v>602</v>
      </c>
      <c r="B335" s="321">
        <v>50</v>
      </c>
    </row>
    <row r="336" spans="1:2">
      <c r="A336" s="329" t="s">
        <v>597</v>
      </c>
      <c r="B336" s="321">
        <v>1072</v>
      </c>
    </row>
    <row r="337" spans="1:2">
      <c r="A337" s="329" t="s">
        <v>598</v>
      </c>
      <c r="B337" s="321">
        <v>2542</v>
      </c>
    </row>
    <row r="338" spans="1:2">
      <c r="A338" s="329" t="s">
        <v>599</v>
      </c>
      <c r="B338" s="321">
        <v>309</v>
      </c>
    </row>
    <row r="339" spans="1:2">
      <c r="A339" s="329" t="s">
        <v>600</v>
      </c>
      <c r="B339" s="321">
        <v>6878</v>
      </c>
    </row>
    <row r="340" spans="1:2">
      <c r="A340" s="329" t="s">
        <v>601</v>
      </c>
      <c r="B340" s="321">
        <v>1032</v>
      </c>
    </row>
    <row r="341" spans="1:2">
      <c r="A341" s="329" t="s">
        <v>603</v>
      </c>
      <c r="B341" s="321">
        <v>677</v>
      </c>
    </row>
    <row r="342" spans="1:2">
      <c r="A342" s="329" t="s">
        <v>604</v>
      </c>
      <c r="B342" s="321">
        <v>677</v>
      </c>
    </row>
    <row r="343" spans="1:2">
      <c r="A343" s="329" t="s">
        <v>605</v>
      </c>
      <c r="B343" s="321">
        <v>18983</v>
      </c>
    </row>
    <row r="344" spans="1:2">
      <c r="A344" s="329" t="s">
        <v>606</v>
      </c>
      <c r="B344" s="321">
        <v>18983</v>
      </c>
    </row>
    <row r="345" spans="1:2">
      <c r="A345" s="329" t="s">
        <v>53</v>
      </c>
      <c r="B345" s="321">
        <v>2015</v>
      </c>
    </row>
    <row r="346" spans="1:2">
      <c r="A346" s="329" t="s">
        <v>607</v>
      </c>
      <c r="B346" s="321">
        <v>69</v>
      </c>
    </row>
    <row r="347" spans="1:2">
      <c r="A347" s="329" t="s">
        <v>608</v>
      </c>
      <c r="B347" s="321">
        <v>69</v>
      </c>
    </row>
    <row r="348" spans="1:2">
      <c r="A348" s="329" t="s">
        <v>609</v>
      </c>
      <c r="B348" s="321">
        <v>200</v>
      </c>
    </row>
    <row r="349" spans="1:2">
      <c r="A349" s="329" t="s">
        <v>610</v>
      </c>
      <c r="B349" s="321">
        <v>200</v>
      </c>
    </row>
    <row r="350" spans="1:2">
      <c r="A350" s="329" t="s">
        <v>611</v>
      </c>
      <c r="B350" s="321">
        <v>1746</v>
      </c>
    </row>
    <row r="351" spans="1:2">
      <c r="A351" s="329" t="s">
        <v>556</v>
      </c>
      <c r="B351" s="321">
        <v>173</v>
      </c>
    </row>
    <row r="352" spans="1:2">
      <c r="A352" s="329" t="s">
        <v>612</v>
      </c>
      <c r="B352" s="321">
        <v>1300</v>
      </c>
    </row>
    <row r="353" spans="1:2">
      <c r="A353" s="329" t="s">
        <v>613</v>
      </c>
      <c r="B353" s="321">
        <v>273</v>
      </c>
    </row>
    <row r="354" spans="1:2">
      <c r="A354" s="329" t="s">
        <v>25</v>
      </c>
      <c r="B354" s="321">
        <v>1134</v>
      </c>
    </row>
    <row r="355" spans="1:2">
      <c r="A355" s="329" t="s">
        <v>614</v>
      </c>
      <c r="B355" s="321">
        <v>971</v>
      </c>
    </row>
    <row r="356" spans="1:2">
      <c r="A356" s="329" t="s">
        <v>556</v>
      </c>
      <c r="B356" s="321">
        <v>244</v>
      </c>
    </row>
    <row r="357" spans="1:2">
      <c r="A357" s="329" t="s">
        <v>615</v>
      </c>
      <c r="B357" s="321">
        <v>727</v>
      </c>
    </row>
    <row r="358" spans="1:2">
      <c r="A358" s="329" t="s">
        <v>616</v>
      </c>
      <c r="B358" s="321">
        <v>163</v>
      </c>
    </row>
    <row r="359" spans="1:2">
      <c r="A359" s="329" t="s">
        <v>617</v>
      </c>
      <c r="B359" s="321">
        <v>163</v>
      </c>
    </row>
    <row r="360" spans="1:2">
      <c r="A360" s="329" t="s">
        <v>773</v>
      </c>
      <c r="B360" s="321">
        <v>2866</v>
      </c>
    </row>
    <row r="361" spans="1:2">
      <c r="A361" s="329" t="s">
        <v>774</v>
      </c>
      <c r="B361" s="321">
        <v>2597</v>
      </c>
    </row>
    <row r="362" spans="1:2">
      <c r="A362" s="329" t="s">
        <v>556</v>
      </c>
      <c r="B362" s="321">
        <v>349</v>
      </c>
    </row>
    <row r="363" spans="1:2">
      <c r="A363" s="329" t="s">
        <v>602</v>
      </c>
      <c r="B363" s="321">
        <v>999</v>
      </c>
    </row>
    <row r="364" spans="1:2">
      <c r="A364" s="329" t="s">
        <v>775</v>
      </c>
      <c r="B364" s="321">
        <v>229</v>
      </c>
    </row>
    <row r="365" spans="1:2">
      <c r="A365" s="329" t="s">
        <v>561</v>
      </c>
      <c r="B365" s="321">
        <v>1020</v>
      </c>
    </row>
    <row r="366" spans="1:2">
      <c r="A366" s="329" t="s">
        <v>618</v>
      </c>
      <c r="B366" s="321">
        <v>269</v>
      </c>
    </row>
    <row r="367" spans="1:2">
      <c r="A367" s="329" t="s">
        <v>619</v>
      </c>
      <c r="B367" s="321">
        <v>176</v>
      </c>
    </row>
    <row r="368" spans="1:2">
      <c r="A368" s="329" t="s">
        <v>620</v>
      </c>
      <c r="B368" s="321">
        <v>93</v>
      </c>
    </row>
    <row r="369" spans="1:2">
      <c r="A369" s="329" t="s">
        <v>26</v>
      </c>
      <c r="B369" s="321">
        <v>11122</v>
      </c>
    </row>
    <row r="370" spans="1:2">
      <c r="A370" s="329" t="s">
        <v>621</v>
      </c>
      <c r="B370" s="321">
        <v>1929</v>
      </c>
    </row>
    <row r="371" spans="1:2">
      <c r="A371" s="329" t="s">
        <v>622</v>
      </c>
      <c r="B371" s="321">
        <v>1929</v>
      </c>
    </row>
    <row r="372" spans="1:2">
      <c r="A372" s="329" t="s">
        <v>623</v>
      </c>
      <c r="B372" s="321">
        <v>9193</v>
      </c>
    </row>
    <row r="373" spans="1:2">
      <c r="A373" s="329" t="s">
        <v>624</v>
      </c>
      <c r="B373" s="321">
        <v>9193</v>
      </c>
    </row>
    <row r="374" spans="1:2">
      <c r="A374" s="329" t="s">
        <v>28</v>
      </c>
      <c r="B374" s="321">
        <v>500</v>
      </c>
    </row>
    <row r="375" spans="1:2">
      <c r="A375" s="329" t="s">
        <v>625</v>
      </c>
      <c r="B375" s="321">
        <v>500</v>
      </c>
    </row>
    <row r="376" spans="1:2">
      <c r="A376" s="329" t="s">
        <v>556</v>
      </c>
      <c r="B376" s="321">
        <v>160</v>
      </c>
    </row>
    <row r="377" spans="1:2">
      <c r="A377" s="329" t="s">
        <v>626</v>
      </c>
      <c r="B377" s="321">
        <v>340</v>
      </c>
    </row>
    <row r="378" spans="1:2">
      <c r="A378" s="329" t="s">
        <v>776</v>
      </c>
      <c r="B378" s="321">
        <v>4891</v>
      </c>
    </row>
    <row r="379" spans="1:2">
      <c r="A379" s="329" t="s">
        <v>777</v>
      </c>
      <c r="B379" s="321">
        <v>2301</v>
      </c>
    </row>
    <row r="380" spans="1:2">
      <c r="A380" s="329" t="s">
        <v>778</v>
      </c>
      <c r="B380" s="321">
        <v>562</v>
      </c>
    </row>
    <row r="381" spans="1:2">
      <c r="A381" s="329" t="s">
        <v>779</v>
      </c>
      <c r="B381" s="321">
        <v>1739</v>
      </c>
    </row>
    <row r="382" spans="1:2">
      <c r="A382" s="329" t="s">
        <v>780</v>
      </c>
      <c r="B382" s="321">
        <v>1863</v>
      </c>
    </row>
    <row r="383" spans="1:2">
      <c r="A383" s="329" t="s">
        <v>781</v>
      </c>
      <c r="B383" s="321">
        <v>1863</v>
      </c>
    </row>
    <row r="384" spans="1:2">
      <c r="A384" s="329" t="s">
        <v>782</v>
      </c>
      <c r="B384" s="321">
        <v>727</v>
      </c>
    </row>
    <row r="385" spans="1:2">
      <c r="A385" s="329" t="s">
        <v>783</v>
      </c>
      <c r="B385" s="321">
        <v>160</v>
      </c>
    </row>
    <row r="386" spans="1:2">
      <c r="A386" s="329" t="s">
        <v>784</v>
      </c>
      <c r="B386" s="321">
        <v>567</v>
      </c>
    </row>
    <row r="387" spans="1:2">
      <c r="A387" s="329" t="s">
        <v>785</v>
      </c>
      <c r="B387" s="321">
        <v>5000</v>
      </c>
    </row>
    <row r="388" spans="1:2">
      <c r="A388" s="329" t="s">
        <v>786</v>
      </c>
      <c r="B388" s="321">
        <v>17999</v>
      </c>
    </row>
    <row r="389" spans="1:2">
      <c r="A389" s="329" t="s">
        <v>627</v>
      </c>
      <c r="B389" s="321">
        <v>17999</v>
      </c>
    </row>
    <row r="390" spans="1:2">
      <c r="A390" s="329" t="s">
        <v>628</v>
      </c>
      <c r="B390" s="321">
        <v>17999</v>
      </c>
    </row>
    <row r="391" spans="1:2">
      <c r="A391" s="320" t="s">
        <v>787</v>
      </c>
      <c r="B391" s="321">
        <v>1</v>
      </c>
    </row>
    <row r="392" spans="1:2">
      <c r="A392" s="320" t="s">
        <v>629</v>
      </c>
      <c r="B392" s="321">
        <v>1</v>
      </c>
    </row>
    <row r="393" spans="1:2">
      <c r="A393" s="320" t="s">
        <v>788</v>
      </c>
      <c r="B393" s="321">
        <v>4000</v>
      </c>
    </row>
    <row r="394" spans="1:2">
      <c r="A394" s="320" t="s">
        <v>738</v>
      </c>
      <c r="B394" s="321">
        <v>4000</v>
      </c>
    </row>
    <row r="395" spans="1:2" ht="28.5" customHeight="1">
      <c r="A395" s="381" t="s">
        <v>334</v>
      </c>
      <c r="B395" s="381"/>
    </row>
  </sheetData>
  <mergeCells count="5">
    <mergeCell ref="A395:B395"/>
    <mergeCell ref="A2:B2"/>
    <mergeCell ref="A4:B4"/>
    <mergeCell ref="A1:B1"/>
    <mergeCell ref="A3:B3"/>
  </mergeCells>
  <phoneticPr fontId="1" type="noConversion"/>
  <printOptions horizontalCentered="1"/>
  <pageMargins left="0.23622047244094491" right="0.23622047244094491" top="0.57999999999999996" bottom="0.62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4">
    <tabColor rgb="FF7030A0"/>
  </sheetPr>
  <dimension ref="A1:D29"/>
  <sheetViews>
    <sheetView showZeros="0" topLeftCell="A19" workbookViewId="0">
      <selection activeCell="F16" sqref="F16"/>
    </sheetView>
  </sheetViews>
  <sheetFormatPr defaultColWidth="9" defaultRowHeight="12.75"/>
  <cols>
    <col min="1" max="1" width="32.875" style="8" customWidth="1"/>
    <col min="2" max="4" width="18.125" style="7" customWidth="1"/>
    <col min="5" max="5" width="16.5" style="8" customWidth="1"/>
    <col min="6" max="16384" width="9" style="8"/>
  </cols>
  <sheetData>
    <row r="1" spans="1:4" ht="20.25" customHeight="1">
      <c r="A1" s="377" t="s">
        <v>262</v>
      </c>
      <c r="B1" s="377"/>
      <c r="C1" s="377"/>
      <c r="D1" s="377"/>
    </row>
    <row r="2" spans="1:4" ht="29.25" customHeight="1">
      <c r="A2" s="383" t="s">
        <v>313</v>
      </c>
      <c r="B2" s="383"/>
      <c r="C2" s="383"/>
      <c r="D2" s="383"/>
    </row>
    <row r="3" spans="1:4" ht="18" customHeight="1">
      <c r="A3" s="417" t="s">
        <v>87</v>
      </c>
      <c r="B3" s="418"/>
      <c r="C3" s="418"/>
      <c r="D3" s="418"/>
    </row>
    <row r="4" spans="1:4" ht="21" customHeight="1">
      <c r="A4" s="416"/>
      <c r="B4" s="416"/>
      <c r="C4" s="416"/>
      <c r="D4" s="67" t="s">
        <v>80</v>
      </c>
    </row>
    <row r="5" spans="1:4" s="9" customFormat="1" ht="24" customHeight="1">
      <c r="A5" s="413" t="s">
        <v>36</v>
      </c>
      <c r="B5" s="414" t="s">
        <v>210</v>
      </c>
      <c r="C5" s="415"/>
      <c r="D5" s="415"/>
    </row>
    <row r="6" spans="1:4" s="9" customFormat="1" ht="24" customHeight="1">
      <c r="A6" s="413"/>
      <c r="B6" s="66" t="s">
        <v>79</v>
      </c>
      <c r="C6" s="66" t="s">
        <v>78</v>
      </c>
      <c r="D6" s="66" t="s">
        <v>77</v>
      </c>
    </row>
    <row r="7" spans="1:4" ht="24" customHeight="1">
      <c r="A7" s="65" t="s">
        <v>76</v>
      </c>
      <c r="B7" s="63">
        <f>C7+D7</f>
        <v>439616</v>
      </c>
      <c r="C7" s="63">
        <f>SUM(C8:C27)</f>
        <v>176515</v>
      </c>
      <c r="D7" s="63">
        <f>SUM(D8:D28)</f>
        <v>263101</v>
      </c>
    </row>
    <row r="8" spans="1:4" ht="21.95" customHeight="1">
      <c r="A8" s="330" t="s">
        <v>789</v>
      </c>
      <c r="B8" s="306">
        <f>33083-1250</f>
        <v>31833</v>
      </c>
      <c r="C8" s="195">
        <v>24232</v>
      </c>
      <c r="D8" s="195">
        <v>7601</v>
      </c>
    </row>
    <row r="9" spans="1:4" ht="21.95" customHeight="1">
      <c r="A9" s="330" t="s">
        <v>790</v>
      </c>
      <c r="B9" s="306">
        <v>12381</v>
      </c>
      <c r="C9" s="195">
        <v>11708</v>
      </c>
      <c r="D9" s="195">
        <v>673</v>
      </c>
    </row>
    <row r="10" spans="1:4" ht="21.95" customHeight="1">
      <c r="A10" s="330" t="s">
        <v>791</v>
      </c>
      <c r="B10" s="306">
        <f>83252+5000-7</f>
        <v>88245</v>
      </c>
      <c r="C10" s="195">
        <v>63726</v>
      </c>
      <c r="D10" s="195">
        <v>24519</v>
      </c>
    </row>
    <row r="11" spans="1:4" ht="21.95" customHeight="1">
      <c r="A11" s="330" t="s">
        <v>792</v>
      </c>
      <c r="B11" s="306">
        <f>514+786</f>
        <v>1300</v>
      </c>
      <c r="C11" s="195">
        <v>359</v>
      </c>
      <c r="D11" s="195">
        <v>941</v>
      </c>
    </row>
    <row r="12" spans="1:4" ht="21.95" customHeight="1">
      <c r="A12" s="330" t="s">
        <v>793</v>
      </c>
      <c r="B12" s="306">
        <f>5335+2500</f>
        <v>7835</v>
      </c>
      <c r="C12" s="195">
        <v>2870</v>
      </c>
      <c r="D12" s="195">
        <v>4965</v>
      </c>
    </row>
    <row r="13" spans="1:4" ht="21.95" customHeight="1">
      <c r="A13" s="330" t="s">
        <v>794</v>
      </c>
      <c r="B13" s="306">
        <f>53825+7000</f>
        <v>60825</v>
      </c>
      <c r="C13" s="195">
        <v>31965</v>
      </c>
      <c r="D13" s="195">
        <v>28860</v>
      </c>
    </row>
    <row r="14" spans="1:4" ht="21.95" customHeight="1">
      <c r="A14" s="330" t="s">
        <v>795</v>
      </c>
      <c r="B14" s="306">
        <f>51580-3000</f>
        <v>48580</v>
      </c>
      <c r="C14" s="195">
        <v>14285</v>
      </c>
      <c r="D14" s="195">
        <v>34295</v>
      </c>
    </row>
    <row r="15" spans="1:4" ht="21.95" customHeight="1">
      <c r="A15" s="330" t="s">
        <v>796</v>
      </c>
      <c r="B15" s="306">
        <f>7501+17000</f>
        <v>24501</v>
      </c>
      <c r="C15" s="195">
        <v>566</v>
      </c>
      <c r="D15" s="195">
        <v>23935</v>
      </c>
    </row>
    <row r="16" spans="1:4" ht="21.95" customHeight="1">
      <c r="A16" s="330" t="s">
        <v>797</v>
      </c>
      <c r="B16" s="306">
        <f>8066+4000</f>
        <v>12066</v>
      </c>
      <c r="C16" s="195">
        <v>2119</v>
      </c>
      <c r="D16" s="195">
        <v>9947</v>
      </c>
    </row>
    <row r="17" spans="1:4" ht="21.95" customHeight="1">
      <c r="A17" s="330" t="s">
        <v>798</v>
      </c>
      <c r="B17" s="306">
        <f>60704+10000</f>
        <v>70704</v>
      </c>
      <c r="C17" s="195">
        <v>9388</v>
      </c>
      <c r="D17" s="195">
        <v>61316</v>
      </c>
    </row>
    <row r="18" spans="1:4" ht="21.95" customHeight="1">
      <c r="A18" s="330" t="s">
        <v>799</v>
      </c>
      <c r="B18" s="306">
        <v>31818</v>
      </c>
      <c r="C18" s="195">
        <v>2649</v>
      </c>
      <c r="D18" s="195">
        <v>29169</v>
      </c>
    </row>
    <row r="19" spans="1:4" ht="21.95" customHeight="1">
      <c r="A19" s="330" t="s">
        <v>800</v>
      </c>
      <c r="B19" s="306">
        <f>782+1000+300-67</f>
        <v>2015</v>
      </c>
      <c r="C19" s="195">
        <v>231</v>
      </c>
      <c r="D19" s="195">
        <v>1784</v>
      </c>
    </row>
    <row r="20" spans="1:4" ht="21.95" customHeight="1">
      <c r="A20" s="330" t="s">
        <v>801</v>
      </c>
      <c r="B20" s="306">
        <f>434+500+200</f>
        <v>1134</v>
      </c>
      <c r="C20" s="195">
        <v>253</v>
      </c>
      <c r="D20" s="195">
        <v>881</v>
      </c>
    </row>
    <row r="21" spans="1:4" ht="21.95" customHeight="1">
      <c r="A21" s="330" t="s">
        <v>802</v>
      </c>
      <c r="B21" s="306">
        <v>2866</v>
      </c>
      <c r="C21" s="195">
        <v>1447</v>
      </c>
      <c r="D21" s="195">
        <v>1419</v>
      </c>
    </row>
    <row r="22" spans="1:4" ht="21.95" customHeight="1">
      <c r="A22" s="330" t="s">
        <v>803</v>
      </c>
      <c r="B22" s="306">
        <f>11122</f>
        <v>11122</v>
      </c>
      <c r="C22" s="195">
        <v>9194</v>
      </c>
      <c r="D22" s="195">
        <v>1928</v>
      </c>
    </row>
    <row r="23" spans="1:4" ht="21.95" customHeight="1">
      <c r="A23" s="330" t="s">
        <v>804</v>
      </c>
      <c r="B23" s="306">
        <v>500</v>
      </c>
      <c r="C23" s="195">
        <v>166</v>
      </c>
      <c r="D23" s="195">
        <v>334</v>
      </c>
    </row>
    <row r="24" spans="1:4" ht="21.95" customHeight="1">
      <c r="A24" s="330" t="s">
        <v>805</v>
      </c>
      <c r="B24" s="306">
        <f>3264+1627</f>
        <v>4891</v>
      </c>
      <c r="C24" s="195">
        <v>1357</v>
      </c>
      <c r="D24" s="195">
        <v>3534</v>
      </c>
    </row>
    <row r="25" spans="1:4" ht="21.95" customHeight="1">
      <c r="A25" s="330" t="s">
        <v>806</v>
      </c>
      <c r="B25" s="306">
        <v>5000</v>
      </c>
      <c r="C25" s="113"/>
      <c r="D25" s="195">
        <v>5000</v>
      </c>
    </row>
    <row r="26" spans="1:4" ht="20.100000000000001" customHeight="1">
      <c r="A26" s="330" t="s">
        <v>807</v>
      </c>
      <c r="B26" s="306">
        <f>3700+300</f>
        <v>4000</v>
      </c>
      <c r="C26" s="195"/>
      <c r="D26" s="195">
        <v>4000</v>
      </c>
    </row>
    <row r="27" spans="1:4" ht="19.5" customHeight="1">
      <c r="A27" s="330" t="s">
        <v>808</v>
      </c>
      <c r="B27" s="306">
        <v>17999</v>
      </c>
      <c r="C27" s="113"/>
      <c r="D27" s="195">
        <v>17999</v>
      </c>
    </row>
    <row r="28" spans="1:4" ht="19.5" customHeight="1">
      <c r="A28" s="330" t="s">
        <v>809</v>
      </c>
      <c r="B28" s="306">
        <v>1</v>
      </c>
      <c r="C28" s="113"/>
      <c r="D28" s="195">
        <v>1</v>
      </c>
    </row>
    <row r="29" spans="1:4" ht="46.9" customHeight="1">
      <c r="A29" s="411" t="s">
        <v>175</v>
      </c>
      <c r="B29" s="412"/>
      <c r="C29" s="412"/>
      <c r="D29" s="412"/>
    </row>
  </sheetData>
  <mergeCells count="7">
    <mergeCell ref="A29:D29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5">
    <tabColor rgb="FF7030A0"/>
  </sheetPr>
  <dimension ref="A1:B34"/>
  <sheetViews>
    <sheetView workbookViewId="0">
      <selection activeCell="A34" sqref="A34:B34"/>
    </sheetView>
  </sheetViews>
  <sheetFormatPr defaultColWidth="21.5" defaultRowHeight="21.95" customHeight="1"/>
  <cols>
    <col min="1" max="1" width="47.875" style="5" customWidth="1"/>
    <col min="2" max="2" width="35.5" style="5" customWidth="1"/>
    <col min="3" max="16384" width="21.5" style="5"/>
  </cols>
  <sheetData>
    <row r="1" spans="1:2" ht="23.25" customHeight="1">
      <c r="A1" s="377" t="s">
        <v>263</v>
      </c>
      <c r="B1" s="377"/>
    </row>
    <row r="2" spans="1:2" s="6" customFormat="1" ht="30.75" customHeight="1">
      <c r="A2" s="383" t="s">
        <v>314</v>
      </c>
      <c r="B2" s="383"/>
    </row>
    <row r="3" spans="1:2" s="6" customFormat="1" ht="21" customHeight="1">
      <c r="A3" s="419" t="s">
        <v>64</v>
      </c>
      <c r="B3" s="419"/>
    </row>
    <row r="4" spans="1:2" ht="21.95" customHeight="1">
      <c r="A4" s="10"/>
      <c r="B4" s="10" t="s">
        <v>65</v>
      </c>
    </row>
    <row r="5" spans="1:2" ht="24" customHeight="1">
      <c r="A5" s="27" t="s">
        <v>335</v>
      </c>
      <c r="B5" s="26" t="s">
        <v>336</v>
      </c>
    </row>
    <row r="6" spans="1:2" ht="24" customHeight="1">
      <c r="A6" s="27" t="s">
        <v>337</v>
      </c>
      <c r="B6" s="45">
        <f>B7+B12+B22+B25+B28+B30</f>
        <v>176515</v>
      </c>
    </row>
    <row r="7" spans="1:2" ht="21.95" customHeight="1">
      <c r="A7" s="275" t="s">
        <v>338</v>
      </c>
      <c r="B7" s="276">
        <f>SUM(B8:B11)</f>
        <v>40152</v>
      </c>
    </row>
    <row r="8" spans="1:2" ht="21.75" customHeight="1">
      <c r="A8" s="277" t="s">
        <v>339</v>
      </c>
      <c r="B8" s="197">
        <v>24933</v>
      </c>
    </row>
    <row r="9" spans="1:2" ht="21.75" customHeight="1">
      <c r="A9" s="278" t="s">
        <v>340</v>
      </c>
      <c r="B9" s="197">
        <v>7544</v>
      </c>
    </row>
    <row r="10" spans="1:2" ht="21.75" customHeight="1">
      <c r="A10" s="278" t="s">
        <v>341</v>
      </c>
      <c r="B10" s="197">
        <v>2351</v>
      </c>
    </row>
    <row r="11" spans="1:2" ht="21.75" customHeight="1">
      <c r="A11" s="196" t="s">
        <v>342</v>
      </c>
      <c r="B11" s="197">
        <v>5324</v>
      </c>
    </row>
    <row r="12" spans="1:2" ht="21.75" customHeight="1">
      <c r="A12" s="279" t="s">
        <v>343</v>
      </c>
      <c r="B12" s="276">
        <f>SUM(B13:B21)</f>
        <v>11129</v>
      </c>
    </row>
    <row r="13" spans="1:2" ht="21.75" customHeight="1">
      <c r="A13" s="280" t="s">
        <v>344</v>
      </c>
      <c r="B13" s="197">
        <v>6377</v>
      </c>
    </row>
    <row r="14" spans="1:2" ht="21.75" customHeight="1">
      <c r="A14" s="198" t="s">
        <v>345</v>
      </c>
      <c r="B14" s="197">
        <v>125</v>
      </c>
    </row>
    <row r="15" spans="1:2" ht="21.75" customHeight="1">
      <c r="A15" s="198" t="s">
        <v>346</v>
      </c>
      <c r="B15" s="197">
        <v>254</v>
      </c>
    </row>
    <row r="16" spans="1:2" ht="21.75" customHeight="1">
      <c r="A16" s="280" t="s">
        <v>347</v>
      </c>
      <c r="B16" s="197">
        <v>35</v>
      </c>
    </row>
    <row r="17" spans="1:2" ht="21.75" customHeight="1">
      <c r="A17" s="198" t="s">
        <v>348</v>
      </c>
      <c r="B17" s="197">
        <v>2462</v>
      </c>
    </row>
    <row r="18" spans="1:2" ht="21.75" customHeight="1">
      <c r="A18" s="280" t="s">
        <v>349</v>
      </c>
      <c r="B18" s="197">
        <v>247</v>
      </c>
    </row>
    <row r="19" spans="1:2" ht="21.75" customHeight="1">
      <c r="A19" s="198" t="s">
        <v>350</v>
      </c>
      <c r="B19" s="197">
        <v>416</v>
      </c>
    </row>
    <row r="20" spans="1:2" ht="21.75" customHeight="1">
      <c r="A20" s="280" t="s">
        <v>351</v>
      </c>
      <c r="B20" s="197">
        <v>145</v>
      </c>
    </row>
    <row r="21" spans="1:2" ht="21.75" customHeight="1">
      <c r="A21" s="198" t="s">
        <v>352</v>
      </c>
      <c r="B21" s="197">
        <v>1068</v>
      </c>
    </row>
    <row r="22" spans="1:2" ht="21.75" customHeight="1">
      <c r="A22" s="279" t="s">
        <v>353</v>
      </c>
      <c r="B22" s="276">
        <v>152</v>
      </c>
    </row>
    <row r="23" spans="1:2" ht="21.75" customHeight="1">
      <c r="A23" s="280" t="s">
        <v>354</v>
      </c>
      <c r="B23" s="197">
        <v>150</v>
      </c>
    </row>
    <row r="24" spans="1:2" ht="21.75" customHeight="1">
      <c r="A24" s="280" t="s">
        <v>355</v>
      </c>
      <c r="B24" s="197">
        <v>2</v>
      </c>
    </row>
    <row r="25" spans="1:2" ht="21.75" customHeight="1">
      <c r="A25" s="281" t="s">
        <v>356</v>
      </c>
      <c r="B25" s="282">
        <f>SUM(B26:B27)</f>
        <v>115785</v>
      </c>
    </row>
    <row r="26" spans="1:2" ht="21.75" customHeight="1">
      <c r="A26" s="280" t="s">
        <v>357</v>
      </c>
      <c r="B26" s="197">
        <v>111382</v>
      </c>
    </row>
    <row r="27" spans="1:2" ht="21.75" customHeight="1">
      <c r="A27" s="280" t="s">
        <v>358</v>
      </c>
      <c r="B27" s="197">
        <v>4403</v>
      </c>
    </row>
    <row r="28" spans="1:2" ht="21.75" customHeight="1">
      <c r="A28" s="281" t="s">
        <v>359</v>
      </c>
      <c r="B28" s="282">
        <v>41</v>
      </c>
    </row>
    <row r="29" spans="1:2" ht="21.75" customHeight="1">
      <c r="A29" s="280" t="s">
        <v>360</v>
      </c>
      <c r="B29" s="197">
        <v>41</v>
      </c>
    </row>
    <row r="30" spans="1:2" ht="21.75" customHeight="1">
      <c r="A30" s="281" t="s">
        <v>361</v>
      </c>
      <c r="B30" s="282">
        <f>SUM(B31:B33)</f>
        <v>9256</v>
      </c>
    </row>
    <row r="31" spans="1:2" ht="21.75" customHeight="1">
      <c r="A31" s="280" t="s">
        <v>362</v>
      </c>
      <c r="B31" s="197">
        <v>490</v>
      </c>
    </row>
    <row r="32" spans="1:2" ht="25.5" customHeight="1">
      <c r="A32" s="280" t="s">
        <v>363</v>
      </c>
      <c r="B32" s="197">
        <v>34</v>
      </c>
    </row>
    <row r="33" spans="1:2" ht="21.95" customHeight="1">
      <c r="A33" s="280" t="s">
        <v>364</v>
      </c>
      <c r="B33" s="197">
        <v>8732</v>
      </c>
    </row>
    <row r="34" spans="1:2" ht="32.25" customHeight="1">
      <c r="A34" s="381" t="s">
        <v>365</v>
      </c>
      <c r="B34" s="381"/>
    </row>
  </sheetData>
  <mergeCells count="4">
    <mergeCell ref="A2:B2"/>
    <mergeCell ref="A3:B3"/>
    <mergeCell ref="A1:B1"/>
    <mergeCell ref="A34:B34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/>
  </sheetPr>
  <dimension ref="A1:E25"/>
  <sheetViews>
    <sheetView showZeros="0" topLeftCell="A4" workbookViewId="0">
      <selection activeCell="F13" sqref="F13"/>
    </sheetView>
  </sheetViews>
  <sheetFormatPr defaultRowHeight="20.45" customHeight="1"/>
  <cols>
    <col min="1" max="1" width="44.25" style="217" customWidth="1"/>
    <col min="2" max="2" width="23.375" style="218" customWidth="1"/>
    <col min="3" max="3" width="23.375" style="219" customWidth="1"/>
    <col min="4" max="4" width="9" style="220"/>
    <col min="5" max="16384" width="9" style="217"/>
  </cols>
  <sheetData>
    <row r="1" spans="1:5" s="88" customFormat="1" ht="27.75" customHeight="1">
      <c r="A1" s="226" t="s">
        <v>81</v>
      </c>
      <c r="B1" s="226"/>
      <c r="C1" s="226"/>
      <c r="D1" s="152"/>
      <c r="E1" s="152"/>
    </row>
    <row r="2" spans="1:5" s="220" customFormat="1" ht="24.75">
      <c r="A2" s="370" t="s">
        <v>301</v>
      </c>
      <c r="B2" s="370"/>
      <c r="C2" s="370"/>
    </row>
    <row r="3" spans="1:5" s="220" customFormat="1" ht="20.45" customHeight="1">
      <c r="A3" s="217"/>
      <c r="B3" s="221"/>
      <c r="C3" s="227" t="s">
        <v>150</v>
      </c>
    </row>
    <row r="4" spans="1:5" s="220" customFormat="1" ht="24" customHeight="1">
      <c r="A4" s="237" t="s">
        <v>151</v>
      </c>
      <c r="B4" s="240" t="s">
        <v>152</v>
      </c>
      <c r="C4" s="239" t="s">
        <v>153</v>
      </c>
    </row>
    <row r="5" spans="1:5" s="220" customFormat="1" ht="23.25" customHeight="1">
      <c r="A5" s="235" t="s">
        <v>154</v>
      </c>
      <c r="B5" s="229">
        <v>104158</v>
      </c>
      <c r="C5" s="350">
        <v>-5.9</v>
      </c>
    </row>
    <row r="6" spans="1:5" s="220" customFormat="1" ht="23.25" customHeight="1">
      <c r="A6" s="236" t="s">
        <v>155</v>
      </c>
      <c r="B6" s="229">
        <v>65648</v>
      </c>
      <c r="C6" s="285">
        <v>19.2</v>
      </c>
    </row>
    <row r="7" spans="1:5" s="220" customFormat="1" ht="23.25" customHeight="1">
      <c r="A7" s="241" t="s">
        <v>230</v>
      </c>
      <c r="B7" s="283">
        <v>32603</v>
      </c>
      <c r="C7" s="285">
        <v>51.7</v>
      </c>
    </row>
    <row r="8" spans="1:5" s="220" customFormat="1" ht="23.25" customHeight="1">
      <c r="A8" s="241" t="s">
        <v>231</v>
      </c>
      <c r="B8" s="283">
        <v>4765</v>
      </c>
      <c r="C8" s="285">
        <v>25.9</v>
      </c>
    </row>
    <row r="9" spans="1:5" s="220" customFormat="1" ht="23.25" customHeight="1">
      <c r="A9" s="241" t="s">
        <v>232</v>
      </c>
      <c r="B9" s="283">
        <v>3334</v>
      </c>
      <c r="C9" s="285">
        <v>43</v>
      </c>
    </row>
    <row r="10" spans="1:5" s="220" customFormat="1" ht="23.25" customHeight="1">
      <c r="A10" s="241" t="s">
        <v>233</v>
      </c>
      <c r="B10" s="283">
        <v>853</v>
      </c>
      <c r="C10" s="285">
        <v>60.6</v>
      </c>
    </row>
    <row r="11" spans="1:5" s="220" customFormat="1" ht="23.25" customHeight="1">
      <c r="A11" s="241" t="s">
        <v>234</v>
      </c>
      <c r="B11" s="283">
        <v>3595</v>
      </c>
      <c r="C11" s="285">
        <v>62.2</v>
      </c>
    </row>
    <row r="12" spans="1:5" s="220" customFormat="1" ht="23.25" customHeight="1">
      <c r="A12" s="241" t="s">
        <v>235</v>
      </c>
      <c r="B12" s="283">
        <v>1236</v>
      </c>
      <c r="C12" s="285">
        <v>5.2</v>
      </c>
    </row>
    <row r="13" spans="1:5" s="220" customFormat="1" ht="23.25" customHeight="1">
      <c r="A13" s="241" t="s">
        <v>236</v>
      </c>
      <c r="B13" s="283">
        <v>877</v>
      </c>
      <c r="C13" s="285">
        <v>23.7</v>
      </c>
    </row>
    <row r="14" spans="1:5" s="220" customFormat="1" ht="23.25" customHeight="1">
      <c r="A14" s="241" t="s">
        <v>237</v>
      </c>
      <c r="B14" s="283">
        <v>932</v>
      </c>
      <c r="C14" s="285">
        <v>-70.2</v>
      </c>
    </row>
    <row r="15" spans="1:5" s="220" customFormat="1" ht="23.25" customHeight="1">
      <c r="A15" s="241" t="s">
        <v>238</v>
      </c>
      <c r="B15" s="283">
        <v>3622</v>
      </c>
      <c r="C15" s="285">
        <v>49.2</v>
      </c>
    </row>
    <row r="16" spans="1:5" s="220" customFormat="1" ht="23.25" customHeight="1">
      <c r="A16" s="241" t="s">
        <v>239</v>
      </c>
      <c r="B16" s="283">
        <v>2726</v>
      </c>
      <c r="C16" s="285">
        <v>-26.5</v>
      </c>
    </row>
    <row r="17" spans="1:3" s="220" customFormat="1" ht="23.25" customHeight="1">
      <c r="A17" s="241" t="s">
        <v>240</v>
      </c>
      <c r="B17" s="283">
        <v>7307</v>
      </c>
      <c r="C17" s="285">
        <v>-31.7</v>
      </c>
    </row>
    <row r="18" spans="1:3" s="220" customFormat="1" ht="23.25" customHeight="1">
      <c r="A18" s="241" t="s">
        <v>241</v>
      </c>
      <c r="B18" s="283">
        <v>3784</v>
      </c>
      <c r="C18" s="285">
        <v>30.8</v>
      </c>
    </row>
    <row r="19" spans="1:3" s="220" customFormat="1" ht="23.25" customHeight="1">
      <c r="A19" s="241" t="s">
        <v>321</v>
      </c>
      <c r="B19" s="283">
        <v>14</v>
      </c>
      <c r="C19" s="242"/>
    </row>
    <row r="20" spans="1:3" s="220" customFormat="1" ht="23.25" customHeight="1">
      <c r="A20" s="236" t="s">
        <v>156</v>
      </c>
      <c r="B20" s="229">
        <v>38510</v>
      </c>
      <c r="C20" s="285">
        <v>-30.7</v>
      </c>
    </row>
    <row r="21" spans="1:3" s="220" customFormat="1" ht="23.25" customHeight="1">
      <c r="A21" s="235" t="s">
        <v>157</v>
      </c>
      <c r="B21" s="229">
        <v>104667</v>
      </c>
      <c r="C21" s="285">
        <v>90.8</v>
      </c>
    </row>
    <row r="22" spans="1:3" s="220" customFormat="1" ht="23.25" customHeight="1">
      <c r="A22" s="243" t="s">
        <v>158</v>
      </c>
      <c r="B22" s="283">
        <v>88360</v>
      </c>
      <c r="C22" s="288">
        <v>62.7</v>
      </c>
    </row>
    <row r="23" spans="1:3" s="220" customFormat="1" ht="23.25" customHeight="1">
      <c r="A23" s="236" t="s">
        <v>159</v>
      </c>
      <c r="B23" s="229">
        <v>638</v>
      </c>
      <c r="C23" s="230"/>
    </row>
    <row r="24" spans="1:3" s="220" customFormat="1" ht="23.25" customHeight="1">
      <c r="A24" s="236" t="s">
        <v>160</v>
      </c>
      <c r="B24" s="229"/>
      <c r="C24" s="230"/>
    </row>
    <row r="25" spans="1:3" s="220" customFormat="1" ht="35.25" customHeight="1">
      <c r="A25" s="371" t="s">
        <v>322</v>
      </c>
      <c r="B25" s="372"/>
      <c r="C25" s="373"/>
    </row>
  </sheetData>
  <protectedRanges>
    <protectedRange sqref="C20" name="区域1_2_2"/>
  </protectedRanges>
  <mergeCells count="2">
    <mergeCell ref="A2:C2"/>
    <mergeCell ref="A25:C25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6">
    <tabColor rgb="FF7030A0"/>
  </sheetPr>
  <dimension ref="A1:K110"/>
  <sheetViews>
    <sheetView showZeros="0" workbookViewId="0">
      <selection activeCell="D16" sqref="D16"/>
    </sheetView>
  </sheetViews>
  <sheetFormatPr defaultColWidth="9" defaultRowHeight="14.25"/>
  <cols>
    <col min="1" max="1" width="36" style="24" customWidth="1"/>
    <col min="2" max="2" width="12.125" style="24" customWidth="1"/>
    <col min="3" max="3" width="33.25" style="25" customWidth="1"/>
    <col min="4" max="4" width="12.875" style="25" customWidth="1"/>
    <col min="5" max="5" width="9.375" style="25" bestFit="1" customWidth="1"/>
    <col min="6" max="16384" width="9" style="25"/>
  </cols>
  <sheetData>
    <row r="1" spans="1:11" ht="20.25" customHeight="1">
      <c r="A1" s="377" t="s">
        <v>264</v>
      </c>
      <c r="B1" s="377"/>
      <c r="C1" s="377"/>
      <c r="D1" s="377"/>
    </row>
    <row r="2" spans="1:11" ht="24">
      <c r="A2" s="383" t="s">
        <v>315</v>
      </c>
      <c r="B2" s="383"/>
      <c r="C2" s="383"/>
      <c r="D2" s="383"/>
    </row>
    <row r="3" spans="1:11" ht="20.25" customHeight="1">
      <c r="A3" s="382"/>
      <c r="B3" s="382"/>
      <c r="D3" s="52" t="s">
        <v>61</v>
      </c>
    </row>
    <row r="4" spans="1:11" ht="24" customHeight="1">
      <c r="A4" s="26" t="s">
        <v>60</v>
      </c>
      <c r="B4" s="29" t="s">
        <v>30</v>
      </c>
      <c r="C4" s="26" t="s">
        <v>59</v>
      </c>
      <c r="D4" s="30" t="s">
        <v>30</v>
      </c>
    </row>
    <row r="5" spans="1:11" ht="24.6" customHeight="1">
      <c r="A5" s="27" t="s">
        <v>58</v>
      </c>
      <c r="B5" s="45">
        <f>'15-2019公共平衡 '!B29</f>
        <v>356551</v>
      </c>
      <c r="C5" s="28" t="s">
        <v>57</v>
      </c>
      <c r="D5" s="45">
        <f>'15-2019公共平衡 '!E29</f>
        <v>21935</v>
      </c>
    </row>
    <row r="6" spans="1:11" ht="21" customHeight="1">
      <c r="A6" s="44" t="s">
        <v>378</v>
      </c>
      <c r="B6" s="44">
        <f>B7+B24</f>
        <v>261740</v>
      </c>
      <c r="C6" s="44" t="s">
        <v>55</v>
      </c>
      <c r="D6" s="44">
        <f>SUM(D7:D8)</f>
        <v>12935</v>
      </c>
    </row>
    <row r="7" spans="1:11" ht="21" customHeight="1">
      <c r="A7" s="44" t="s">
        <v>99</v>
      </c>
      <c r="B7" s="44">
        <f>SUM(B8:B23)</f>
        <v>191259</v>
      </c>
      <c r="C7" s="44" t="s">
        <v>40</v>
      </c>
      <c r="D7" s="333">
        <v>2472</v>
      </c>
    </row>
    <row r="8" spans="1:11" ht="21" customHeight="1">
      <c r="A8" s="44" t="s">
        <v>37</v>
      </c>
      <c r="B8" s="184">
        <v>6232</v>
      </c>
      <c r="C8" s="44" t="s">
        <v>41</v>
      </c>
      <c r="D8" s="333">
        <v>10463</v>
      </c>
    </row>
    <row r="9" spans="1:11" ht="21" customHeight="1">
      <c r="A9" s="44" t="s">
        <v>38</v>
      </c>
      <c r="B9" s="184">
        <v>636</v>
      </c>
      <c r="C9" s="44" t="s">
        <v>825</v>
      </c>
      <c r="D9" s="333">
        <v>9000</v>
      </c>
    </row>
    <row r="10" spans="1:11" ht="21" customHeight="1">
      <c r="A10" s="44" t="s">
        <v>810</v>
      </c>
      <c r="B10" s="331">
        <v>398</v>
      </c>
      <c r="C10" s="44"/>
      <c r="D10" s="44">
        <f>SUM(D11:D25)</f>
        <v>0</v>
      </c>
    </row>
    <row r="11" spans="1:11" ht="21" customHeight="1">
      <c r="A11" s="44" t="s">
        <v>811</v>
      </c>
      <c r="B11" s="331">
        <v>50011</v>
      </c>
      <c r="C11" s="44"/>
      <c r="D11" s="245"/>
    </row>
    <row r="12" spans="1:11" ht="21" customHeight="1">
      <c r="A12" s="44" t="s">
        <v>812</v>
      </c>
      <c r="B12" s="331">
        <v>11862</v>
      </c>
      <c r="C12" s="44"/>
      <c r="D12" s="245"/>
    </row>
    <row r="13" spans="1:11" ht="21" customHeight="1">
      <c r="A13" s="44" t="s">
        <v>813</v>
      </c>
      <c r="B13" s="331">
        <v>8516</v>
      </c>
      <c r="C13" s="44"/>
      <c r="D13" s="44"/>
      <c r="H13" s="180"/>
      <c r="I13" s="180"/>
      <c r="J13" s="180"/>
      <c r="K13" s="180"/>
    </row>
    <row r="14" spans="1:11" ht="21" customHeight="1">
      <c r="A14" s="44" t="s">
        <v>814</v>
      </c>
      <c r="B14" s="331">
        <v>1099</v>
      </c>
      <c r="C14" s="44"/>
      <c r="D14" s="44"/>
      <c r="H14" s="180"/>
      <c r="I14" s="180"/>
      <c r="J14" s="180"/>
      <c r="K14" s="180"/>
    </row>
    <row r="15" spans="1:11" ht="21" customHeight="1">
      <c r="A15" s="44" t="s">
        <v>815</v>
      </c>
      <c r="B15" s="331">
        <v>644</v>
      </c>
      <c r="C15" s="44"/>
      <c r="D15" s="44"/>
      <c r="H15" s="181"/>
      <c r="I15" s="181"/>
      <c r="J15" s="180"/>
      <c r="K15" s="180"/>
    </row>
    <row r="16" spans="1:11" ht="21" customHeight="1">
      <c r="A16" s="44" t="s">
        <v>816</v>
      </c>
      <c r="B16" s="331">
        <v>24640</v>
      </c>
      <c r="C16" s="44"/>
      <c r="D16" s="44"/>
      <c r="H16" s="181"/>
      <c r="I16" s="181"/>
      <c r="J16" s="180"/>
      <c r="K16" s="180"/>
    </row>
    <row r="17" spans="1:11" ht="21" customHeight="1">
      <c r="A17" s="44" t="s">
        <v>817</v>
      </c>
      <c r="B17" s="331">
        <v>1600</v>
      </c>
      <c r="C17" s="44"/>
      <c r="D17" s="44"/>
      <c r="H17" s="180"/>
      <c r="I17" s="180"/>
      <c r="J17" s="180"/>
      <c r="K17" s="180"/>
    </row>
    <row r="18" spans="1:11" ht="21" customHeight="1">
      <c r="A18" s="44" t="s">
        <v>818</v>
      </c>
      <c r="B18" s="331">
        <v>1523</v>
      </c>
      <c r="C18" s="44"/>
      <c r="D18" s="44"/>
    </row>
    <row r="19" spans="1:11" ht="21" customHeight="1">
      <c r="A19" s="44" t="s">
        <v>819</v>
      </c>
      <c r="B19" s="331">
        <v>17862</v>
      </c>
      <c r="C19" s="44"/>
      <c r="D19" s="184"/>
    </row>
    <row r="20" spans="1:11" ht="21" customHeight="1">
      <c r="A20" s="44" t="s">
        <v>820</v>
      </c>
      <c r="B20" s="331">
        <v>15237</v>
      </c>
      <c r="C20" s="44"/>
      <c r="D20" s="44"/>
    </row>
    <row r="21" spans="1:11" ht="21" customHeight="1">
      <c r="A21" s="44" t="s">
        <v>821</v>
      </c>
      <c r="B21" s="331">
        <v>17195</v>
      </c>
      <c r="C21" s="44"/>
      <c r="D21" s="44"/>
    </row>
    <row r="22" spans="1:11" ht="21" customHeight="1">
      <c r="A22" s="44" t="s">
        <v>822</v>
      </c>
      <c r="B22" s="331">
        <v>19199</v>
      </c>
      <c r="C22" s="44"/>
      <c r="D22" s="44"/>
    </row>
    <row r="23" spans="1:11" ht="21" customHeight="1">
      <c r="A23" s="44" t="s">
        <v>39</v>
      </c>
      <c r="B23" s="331">
        <v>14605</v>
      </c>
      <c r="C23" s="44"/>
      <c r="D23" s="44"/>
    </row>
    <row r="24" spans="1:11" ht="21" customHeight="1">
      <c r="A24" s="44" t="s">
        <v>104</v>
      </c>
      <c r="B24" s="44">
        <f>SUM(B25:B35)</f>
        <v>70481</v>
      </c>
      <c r="C24" s="184"/>
      <c r="D24" s="184"/>
    </row>
    <row r="25" spans="1:11" ht="21" customHeight="1">
      <c r="A25" s="44" t="s">
        <v>826</v>
      </c>
      <c r="B25" s="331">
        <v>61</v>
      </c>
      <c r="C25" s="44"/>
      <c r="D25" s="44"/>
    </row>
    <row r="26" spans="1:11" ht="21" customHeight="1">
      <c r="A26" s="44" t="s">
        <v>827</v>
      </c>
      <c r="B26" s="331">
        <v>3076</v>
      </c>
      <c r="C26" s="44"/>
      <c r="D26" s="44">
        <f>SUM(D27:D39)</f>
        <v>0</v>
      </c>
    </row>
    <row r="27" spans="1:11" ht="21" customHeight="1">
      <c r="A27" s="44" t="s">
        <v>828</v>
      </c>
      <c r="B27" s="331">
        <v>509</v>
      </c>
      <c r="C27" s="44"/>
      <c r="D27" s="185"/>
    </row>
    <row r="28" spans="1:11" ht="21" customHeight="1">
      <c r="A28" s="44" t="s">
        <v>829</v>
      </c>
      <c r="B28" s="331">
        <v>4717</v>
      </c>
      <c r="C28" s="44"/>
      <c r="D28" s="185"/>
    </row>
    <row r="29" spans="1:11" ht="21" customHeight="1">
      <c r="A29" s="44" t="s">
        <v>830</v>
      </c>
      <c r="B29" s="332">
        <v>5028</v>
      </c>
      <c r="C29" s="44"/>
      <c r="D29" s="44"/>
    </row>
    <row r="30" spans="1:11" ht="21" customHeight="1">
      <c r="A30" s="44" t="s">
        <v>831</v>
      </c>
      <c r="B30" s="331">
        <v>4382</v>
      </c>
      <c r="C30" s="44"/>
      <c r="D30" s="185"/>
    </row>
    <row r="31" spans="1:11" ht="21" customHeight="1">
      <c r="A31" s="44" t="s">
        <v>832</v>
      </c>
      <c r="B31" s="331">
        <v>22571</v>
      </c>
      <c r="C31" s="44"/>
      <c r="D31" s="44"/>
    </row>
    <row r="32" spans="1:11" ht="21" customHeight="1">
      <c r="A32" s="44" t="s">
        <v>833</v>
      </c>
      <c r="B32" s="331">
        <v>27518</v>
      </c>
      <c r="C32" s="44"/>
      <c r="D32" s="44"/>
    </row>
    <row r="33" spans="1:4" ht="21" customHeight="1">
      <c r="A33" s="44" t="s">
        <v>834</v>
      </c>
      <c r="B33" s="331">
        <v>500</v>
      </c>
      <c r="C33" s="184"/>
      <c r="D33" s="44"/>
    </row>
    <row r="34" spans="1:4" ht="21" customHeight="1">
      <c r="A34" s="44" t="s">
        <v>835</v>
      </c>
      <c r="B34" s="331">
        <v>190</v>
      </c>
      <c r="C34" s="44"/>
      <c r="D34" s="44"/>
    </row>
    <row r="35" spans="1:4" ht="21" customHeight="1">
      <c r="A35" s="44" t="s">
        <v>836</v>
      </c>
      <c r="B35" s="331">
        <v>1929</v>
      </c>
      <c r="C35" s="44"/>
      <c r="D35" s="44"/>
    </row>
    <row r="36" spans="1:4" ht="21" customHeight="1">
      <c r="A36" s="44" t="s">
        <v>823</v>
      </c>
      <c r="B36" s="44">
        <v>30153</v>
      </c>
      <c r="C36" s="44"/>
      <c r="D36" s="44"/>
    </row>
    <row r="37" spans="1:4" ht="21" customHeight="1">
      <c r="A37" s="44" t="s">
        <v>34</v>
      </c>
      <c r="B37" s="44">
        <v>658</v>
      </c>
      <c r="C37" s="44"/>
      <c r="D37" s="44"/>
    </row>
    <row r="38" spans="1:4" ht="21" customHeight="1">
      <c r="A38" s="44" t="s">
        <v>88</v>
      </c>
      <c r="B38" s="44">
        <v>55000</v>
      </c>
      <c r="C38" s="44"/>
      <c r="D38" s="44"/>
    </row>
    <row r="39" spans="1:4" ht="21" customHeight="1">
      <c r="A39" s="44" t="s">
        <v>824</v>
      </c>
      <c r="B39" s="44">
        <v>9000</v>
      </c>
      <c r="C39" s="44"/>
      <c r="D39" s="44"/>
    </row>
    <row r="40" spans="1:4" ht="39.75" customHeight="1">
      <c r="A40" s="407" t="s">
        <v>1452</v>
      </c>
      <c r="B40" s="407"/>
      <c r="C40" s="407"/>
      <c r="D40" s="407"/>
    </row>
    <row r="41" spans="1:4" ht="19.5" customHeight="1">
      <c r="B41" s="206"/>
    </row>
    <row r="42" spans="1:4" ht="19.5" customHeight="1"/>
    <row r="43" spans="1:4" ht="19.5" customHeight="1"/>
    <row r="44" spans="1:4" ht="19.5" customHeight="1"/>
    <row r="45" spans="1:4" ht="19.5" customHeight="1"/>
    <row r="46" spans="1:4" ht="19.5" customHeight="1"/>
    <row r="47" spans="1:4" ht="19.5" customHeight="1"/>
    <row r="48" spans="1:4" ht="19.5" customHeight="1"/>
    <row r="49" spans="1:2" ht="19.5" customHeight="1"/>
    <row r="50" spans="1:2" ht="20.100000000000001" customHeight="1">
      <c r="A50" s="25"/>
      <c r="B50" s="25"/>
    </row>
    <row r="51" spans="1:2" ht="20.100000000000001" customHeight="1">
      <c r="A51" s="25"/>
      <c r="B51" s="25"/>
    </row>
    <row r="52" spans="1:2" ht="20.100000000000001" customHeight="1">
      <c r="A52" s="25"/>
      <c r="B52" s="25"/>
    </row>
    <row r="53" spans="1:2" ht="20.100000000000001" customHeight="1">
      <c r="A53" s="25"/>
      <c r="B53" s="25"/>
    </row>
    <row r="54" spans="1:2" ht="20.100000000000001" customHeight="1">
      <c r="A54" s="25"/>
      <c r="B54" s="25"/>
    </row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>
      <c r="A74" s="25"/>
      <c r="B74" s="25"/>
    </row>
    <row r="75" spans="1:2" ht="20.100000000000001" customHeight="1">
      <c r="A75" s="25"/>
      <c r="B75" s="25"/>
    </row>
    <row r="76" spans="1:2" ht="20.100000000000001" customHeight="1">
      <c r="A76" s="25"/>
      <c r="B76" s="25"/>
    </row>
    <row r="77" spans="1:2" ht="20.100000000000001" customHeight="1">
      <c r="A77" s="25"/>
      <c r="B77" s="25"/>
    </row>
    <row r="78" spans="1:2" ht="20.100000000000001" customHeight="1">
      <c r="A78" s="25"/>
      <c r="B78" s="25"/>
    </row>
    <row r="79" spans="1:2" ht="20.100000000000001" customHeight="1">
      <c r="A79" s="25"/>
      <c r="B79" s="25"/>
    </row>
    <row r="80" spans="1:2" ht="20.100000000000001" customHeight="1">
      <c r="A80" s="25"/>
      <c r="B80" s="25"/>
    </row>
    <row r="81" spans="1:2" ht="20.100000000000001" customHeight="1">
      <c r="A81" s="25"/>
      <c r="B81" s="25"/>
    </row>
    <row r="82" spans="1:2" ht="20.100000000000001" customHeight="1">
      <c r="A82" s="25"/>
      <c r="B82" s="25"/>
    </row>
    <row r="83" spans="1:2" ht="20.100000000000001" customHeight="1">
      <c r="A83" s="25"/>
      <c r="B83" s="25"/>
    </row>
    <row r="84" spans="1:2" ht="20.100000000000001" customHeight="1">
      <c r="A84" s="25"/>
      <c r="B84" s="25"/>
    </row>
    <row r="85" spans="1:2" ht="20.100000000000001" customHeight="1">
      <c r="A85" s="25"/>
      <c r="B85" s="25"/>
    </row>
    <row r="86" spans="1:2" ht="20.100000000000001" customHeight="1">
      <c r="A86" s="25"/>
      <c r="B86" s="25"/>
    </row>
    <row r="87" spans="1:2" ht="20.100000000000001" customHeight="1">
      <c r="A87" s="25"/>
      <c r="B87" s="25"/>
    </row>
    <row r="88" spans="1:2" ht="20.100000000000001" customHeight="1"/>
    <row r="89" spans="1:2" ht="20.100000000000001" customHeight="1"/>
    <row r="90" spans="1:2" ht="20.100000000000001" customHeight="1"/>
    <row r="91" spans="1:2" ht="20.100000000000001" customHeight="1"/>
    <row r="92" spans="1:2" ht="20.100000000000001" customHeight="1"/>
    <row r="93" spans="1:2" ht="20.100000000000001" customHeight="1"/>
    <row r="94" spans="1:2" ht="20.100000000000001" customHeight="1"/>
    <row r="95" spans="1:2" ht="20.100000000000001" customHeight="1"/>
    <row r="96" spans="1:2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</sheetData>
  <mergeCells count="4">
    <mergeCell ref="A3:B3"/>
    <mergeCell ref="A2:D2"/>
    <mergeCell ref="A1:D1"/>
    <mergeCell ref="A40:D40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D8"/>
  <sheetViews>
    <sheetView workbookViewId="0">
      <selection activeCell="B13" sqref="B13"/>
    </sheetView>
  </sheetViews>
  <sheetFormatPr defaultColWidth="9" defaultRowHeight="13.5"/>
  <cols>
    <col min="1" max="1" width="23.625" style="166" customWidth="1"/>
    <col min="2" max="2" width="20.25" style="166" customWidth="1"/>
    <col min="3" max="3" width="24.375" style="166" customWidth="1"/>
    <col min="4" max="4" width="17.25" style="166" customWidth="1"/>
    <col min="5" max="6" width="9" style="166"/>
    <col min="7" max="7" width="12.5" style="166" customWidth="1"/>
    <col min="8" max="8" width="15.25" style="166" customWidth="1"/>
    <col min="9" max="16384" width="9" style="166"/>
  </cols>
  <sheetData>
    <row r="1" spans="1:4" ht="18">
      <c r="A1" s="377" t="s">
        <v>265</v>
      </c>
      <c r="B1" s="377"/>
      <c r="C1" s="377"/>
    </row>
    <row r="2" spans="1:4" ht="25.5" customHeight="1">
      <c r="A2" s="383" t="s">
        <v>316</v>
      </c>
      <c r="B2" s="383"/>
      <c r="C2" s="383"/>
      <c r="D2" s="383"/>
    </row>
    <row r="3" spans="1:4" ht="20.25" customHeight="1">
      <c r="A3" s="385" t="s">
        <v>186</v>
      </c>
      <c r="B3" s="385"/>
      <c r="C3" s="385"/>
      <c r="D3" s="385"/>
    </row>
    <row r="4" spans="1:4" ht="20.100000000000001" customHeight="1">
      <c r="A4" s="167"/>
      <c r="B4" s="167"/>
      <c r="D4" s="168" t="s">
        <v>187</v>
      </c>
    </row>
    <row r="5" spans="1:4" ht="24" customHeight="1">
      <c r="A5" s="386" t="s">
        <v>188</v>
      </c>
      <c r="B5" s="387" t="s">
        <v>189</v>
      </c>
      <c r="C5" s="388"/>
      <c r="D5" s="389"/>
    </row>
    <row r="6" spans="1:4" ht="32.450000000000003" customHeight="1">
      <c r="A6" s="386"/>
      <c r="B6" s="169" t="s">
        <v>190</v>
      </c>
      <c r="C6" s="170" t="s">
        <v>191</v>
      </c>
      <c r="D6" s="170" t="s">
        <v>192</v>
      </c>
    </row>
    <row r="7" spans="1:4" s="172" customFormat="1" ht="20.100000000000001" customHeight="1">
      <c r="A7" s="269" t="s">
        <v>837</v>
      </c>
      <c r="B7" s="171">
        <v>261740</v>
      </c>
      <c r="C7" s="171">
        <v>191259</v>
      </c>
      <c r="D7" s="171">
        <v>70481</v>
      </c>
    </row>
    <row r="8" spans="1:4" ht="36.75" customHeight="1">
      <c r="A8" s="381" t="s">
        <v>1453</v>
      </c>
      <c r="B8" s="381"/>
      <c r="C8" s="381"/>
      <c r="D8" s="381"/>
    </row>
  </sheetData>
  <mergeCells count="6">
    <mergeCell ref="A8:D8"/>
    <mergeCell ref="A1:C1"/>
    <mergeCell ref="A2:D2"/>
    <mergeCell ref="A3:D3"/>
    <mergeCell ref="A5:A6"/>
    <mergeCell ref="B5:D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B70"/>
  <sheetViews>
    <sheetView showZeros="0" workbookViewId="0">
      <selection activeCell="A60" sqref="A60:B60"/>
    </sheetView>
  </sheetViews>
  <sheetFormatPr defaultColWidth="10" defaultRowHeight="13.5"/>
  <cols>
    <col min="1" max="1" width="68.625" style="174" customWidth="1"/>
    <col min="2" max="2" width="20.125" style="174" customWidth="1"/>
    <col min="3" max="3" width="15.25" style="174" customWidth="1"/>
    <col min="4" max="4" width="14" style="174" customWidth="1"/>
    <col min="5" max="5" width="15.5" style="174" customWidth="1"/>
    <col min="6" max="6" width="12.75" style="174" customWidth="1"/>
    <col min="7" max="16384" width="10" style="174"/>
  </cols>
  <sheetData>
    <row r="1" spans="1:2" ht="18">
      <c r="A1" s="377" t="s">
        <v>266</v>
      </c>
      <c r="B1" s="377"/>
    </row>
    <row r="2" spans="1:2" ht="24">
      <c r="A2" s="383" t="s">
        <v>316</v>
      </c>
      <c r="B2" s="383"/>
    </row>
    <row r="3" spans="1:2">
      <c r="A3" s="385" t="s">
        <v>193</v>
      </c>
      <c r="B3" s="385"/>
    </row>
    <row r="4" spans="1:2">
      <c r="A4" s="167"/>
      <c r="B4" s="168" t="s">
        <v>183</v>
      </c>
    </row>
    <row r="5" spans="1:2" ht="24" customHeight="1">
      <c r="A5" s="248" t="s">
        <v>184</v>
      </c>
      <c r="B5" s="175" t="s">
        <v>185</v>
      </c>
    </row>
    <row r="6" spans="1:2" ht="24" customHeight="1">
      <c r="A6" s="176" t="s">
        <v>1409</v>
      </c>
      <c r="B6" s="177">
        <f>B7+B24</f>
        <v>261740</v>
      </c>
    </row>
    <row r="7" spans="1:2" ht="24" customHeight="1">
      <c r="A7" s="208" t="s">
        <v>194</v>
      </c>
      <c r="B7" s="177">
        <f>SUM(B8:B23)</f>
        <v>191259</v>
      </c>
    </row>
    <row r="8" spans="1:2" ht="24" customHeight="1">
      <c r="A8" s="349" t="s">
        <v>924</v>
      </c>
      <c r="B8" s="184">
        <v>6232</v>
      </c>
    </row>
    <row r="9" spans="1:2" ht="24" customHeight="1">
      <c r="A9" s="349" t="s">
        <v>925</v>
      </c>
      <c r="B9" s="184">
        <v>636</v>
      </c>
    </row>
    <row r="10" spans="1:2" ht="24" customHeight="1">
      <c r="A10" s="349" t="s">
        <v>926</v>
      </c>
      <c r="B10" s="331">
        <v>398</v>
      </c>
    </row>
    <row r="11" spans="1:2" ht="24" customHeight="1">
      <c r="A11" s="349" t="s">
        <v>927</v>
      </c>
      <c r="B11" s="331">
        <v>50011</v>
      </c>
    </row>
    <row r="12" spans="1:2" ht="24" customHeight="1">
      <c r="A12" s="349" t="s">
        <v>928</v>
      </c>
      <c r="B12" s="331">
        <v>11862</v>
      </c>
    </row>
    <row r="13" spans="1:2" ht="24" customHeight="1">
      <c r="A13" s="349" t="s">
        <v>929</v>
      </c>
      <c r="B13" s="331">
        <v>8516</v>
      </c>
    </row>
    <row r="14" spans="1:2" ht="24" customHeight="1">
      <c r="A14" s="349" t="s">
        <v>930</v>
      </c>
      <c r="B14" s="331">
        <v>1099</v>
      </c>
    </row>
    <row r="15" spans="1:2" ht="24" customHeight="1">
      <c r="A15" s="349" t="s">
        <v>931</v>
      </c>
      <c r="B15" s="331">
        <v>644</v>
      </c>
    </row>
    <row r="16" spans="1:2" ht="24" customHeight="1">
      <c r="A16" s="349" t="s">
        <v>932</v>
      </c>
      <c r="B16" s="331">
        <v>24640</v>
      </c>
    </row>
    <row r="17" spans="1:2" ht="24" customHeight="1">
      <c r="A17" s="349" t="s">
        <v>933</v>
      </c>
      <c r="B17" s="331">
        <v>1600</v>
      </c>
    </row>
    <row r="18" spans="1:2" ht="24" customHeight="1">
      <c r="A18" s="349" t="s">
        <v>934</v>
      </c>
      <c r="B18" s="331">
        <v>1523</v>
      </c>
    </row>
    <row r="19" spans="1:2" ht="24" customHeight="1">
      <c r="A19" s="349" t="s">
        <v>935</v>
      </c>
      <c r="B19" s="331">
        <v>17862</v>
      </c>
    </row>
    <row r="20" spans="1:2" ht="24" customHeight="1">
      <c r="A20" s="349" t="s">
        <v>936</v>
      </c>
      <c r="B20" s="331">
        <v>15237</v>
      </c>
    </row>
    <row r="21" spans="1:2" ht="24" customHeight="1">
      <c r="A21" s="349" t="s">
        <v>937</v>
      </c>
      <c r="B21" s="331">
        <v>17195</v>
      </c>
    </row>
    <row r="22" spans="1:2" ht="24" customHeight="1">
      <c r="A22" s="349" t="s">
        <v>938</v>
      </c>
      <c r="B22" s="331">
        <v>19199</v>
      </c>
    </row>
    <row r="23" spans="1:2" ht="24" customHeight="1">
      <c r="A23" s="209" t="s">
        <v>939</v>
      </c>
      <c r="B23" s="331">
        <v>14605</v>
      </c>
    </row>
    <row r="24" spans="1:2" ht="24" customHeight="1">
      <c r="A24" s="208" t="s">
        <v>195</v>
      </c>
      <c r="B24" s="177">
        <f>SUM(B25:B59)</f>
        <v>70481</v>
      </c>
    </row>
    <row r="25" spans="1:2" ht="24" customHeight="1">
      <c r="A25" s="209" t="s">
        <v>870</v>
      </c>
      <c r="B25" s="331">
        <v>1079</v>
      </c>
    </row>
    <row r="26" spans="1:2" ht="24" customHeight="1">
      <c r="A26" s="209" t="s">
        <v>871</v>
      </c>
      <c r="B26" s="331">
        <v>688</v>
      </c>
    </row>
    <row r="27" spans="1:2" ht="24" customHeight="1">
      <c r="A27" s="209" t="s">
        <v>872</v>
      </c>
      <c r="B27" s="331">
        <v>24</v>
      </c>
    </row>
    <row r="28" spans="1:2" ht="24" customHeight="1">
      <c r="A28" s="209" t="s">
        <v>662</v>
      </c>
      <c r="B28" s="331">
        <v>525</v>
      </c>
    </row>
    <row r="29" spans="1:2" ht="24" customHeight="1">
      <c r="A29" s="209" t="s">
        <v>873</v>
      </c>
      <c r="B29" s="331">
        <v>93</v>
      </c>
    </row>
    <row r="30" spans="1:2" ht="24" customHeight="1">
      <c r="A30" s="209" t="s">
        <v>940</v>
      </c>
      <c r="B30" s="331">
        <v>667</v>
      </c>
    </row>
    <row r="31" spans="1:2" ht="24" customHeight="1">
      <c r="A31" s="209" t="s">
        <v>941</v>
      </c>
      <c r="B31" s="331">
        <v>509</v>
      </c>
    </row>
    <row r="32" spans="1:2" ht="24" customHeight="1">
      <c r="A32" s="301" t="s">
        <v>942</v>
      </c>
      <c r="B32" s="331">
        <v>2300</v>
      </c>
    </row>
    <row r="33" spans="1:2" ht="24" customHeight="1">
      <c r="A33" s="301" t="s">
        <v>943</v>
      </c>
      <c r="B33" s="331">
        <v>88</v>
      </c>
    </row>
    <row r="34" spans="1:2" ht="24" customHeight="1">
      <c r="A34" s="301" t="s">
        <v>944</v>
      </c>
      <c r="B34" s="331">
        <v>2286</v>
      </c>
    </row>
    <row r="35" spans="1:2" ht="24" customHeight="1">
      <c r="A35" s="301" t="s">
        <v>945</v>
      </c>
      <c r="B35" s="331">
        <v>500</v>
      </c>
    </row>
    <row r="36" spans="1:2" ht="24" customHeight="1">
      <c r="A36" s="301" t="s">
        <v>946</v>
      </c>
      <c r="B36" s="331">
        <v>3555</v>
      </c>
    </row>
    <row r="37" spans="1:2" ht="24" customHeight="1">
      <c r="A37" s="301" t="s">
        <v>947</v>
      </c>
      <c r="B37" s="331">
        <v>109</v>
      </c>
    </row>
    <row r="38" spans="1:2" ht="24" customHeight="1">
      <c r="A38" s="301" t="s">
        <v>948</v>
      </c>
      <c r="B38" s="331">
        <v>907</v>
      </c>
    </row>
    <row r="39" spans="1:2" ht="24" customHeight="1">
      <c r="A39" s="301" t="s">
        <v>949</v>
      </c>
      <c r="B39" s="331">
        <v>1353</v>
      </c>
    </row>
    <row r="40" spans="1:2" ht="24" customHeight="1">
      <c r="A40" s="301" t="s">
        <v>950</v>
      </c>
      <c r="B40" s="331">
        <v>151</v>
      </c>
    </row>
    <row r="41" spans="1:2" ht="24" customHeight="1">
      <c r="A41" s="301" t="s">
        <v>951</v>
      </c>
      <c r="B41" s="331">
        <v>580</v>
      </c>
    </row>
    <row r="42" spans="1:2" ht="24" customHeight="1">
      <c r="A42" s="301" t="s">
        <v>952</v>
      </c>
      <c r="B42" s="331">
        <v>3218</v>
      </c>
    </row>
    <row r="43" spans="1:2" ht="24" customHeight="1">
      <c r="A43" s="301" t="s">
        <v>953</v>
      </c>
      <c r="B43" s="331">
        <v>6115</v>
      </c>
    </row>
    <row r="44" spans="1:2" ht="24" customHeight="1">
      <c r="A44" s="301" t="s">
        <v>954</v>
      </c>
      <c r="B44" s="331">
        <v>68</v>
      </c>
    </row>
    <row r="45" spans="1:2" ht="24" customHeight="1">
      <c r="A45" s="301" t="s">
        <v>955</v>
      </c>
      <c r="B45" s="331">
        <v>3982</v>
      </c>
    </row>
    <row r="46" spans="1:2" ht="24" customHeight="1">
      <c r="A46" s="301" t="s">
        <v>956</v>
      </c>
      <c r="B46" s="331">
        <v>4805</v>
      </c>
    </row>
    <row r="47" spans="1:2" ht="24" customHeight="1">
      <c r="A47" s="301" t="s">
        <v>957</v>
      </c>
      <c r="B47" s="331">
        <v>5093</v>
      </c>
    </row>
    <row r="48" spans="1:2" ht="24" customHeight="1">
      <c r="A48" s="301" t="s">
        <v>958</v>
      </c>
      <c r="B48" s="331">
        <v>6878</v>
      </c>
    </row>
    <row r="49" spans="1:2" ht="24" customHeight="1">
      <c r="A49" s="301" t="s">
        <v>959</v>
      </c>
      <c r="B49" s="331">
        <v>18983</v>
      </c>
    </row>
    <row r="50" spans="1:2" ht="24" customHeight="1">
      <c r="A50" s="301" t="s">
        <v>960</v>
      </c>
      <c r="B50" s="331">
        <v>1598</v>
      </c>
    </row>
    <row r="51" spans="1:2" ht="24" customHeight="1">
      <c r="A51" s="301" t="s">
        <v>961</v>
      </c>
      <c r="B51" s="331">
        <v>1929</v>
      </c>
    </row>
    <row r="52" spans="1:2" ht="24" customHeight="1">
      <c r="A52" s="300" t="s">
        <v>962</v>
      </c>
      <c r="B52" s="331">
        <v>20</v>
      </c>
    </row>
    <row r="53" spans="1:2" ht="24" customHeight="1">
      <c r="A53" s="301" t="s">
        <v>963</v>
      </c>
      <c r="B53" s="331">
        <v>300</v>
      </c>
    </row>
    <row r="54" spans="1:2" ht="24" customHeight="1">
      <c r="A54" s="301" t="s">
        <v>964</v>
      </c>
      <c r="B54" s="331">
        <v>60</v>
      </c>
    </row>
    <row r="55" spans="1:2" ht="24" customHeight="1">
      <c r="A55" s="301" t="s">
        <v>965</v>
      </c>
      <c r="B55" s="331">
        <v>130</v>
      </c>
    </row>
    <row r="56" spans="1:2" ht="24" customHeight="1">
      <c r="A56" s="301" t="s">
        <v>966</v>
      </c>
      <c r="B56" s="331">
        <v>59</v>
      </c>
    </row>
    <row r="57" spans="1:2" ht="24" customHeight="1">
      <c r="A57" s="301" t="s">
        <v>967</v>
      </c>
      <c r="B57" s="331">
        <v>650</v>
      </c>
    </row>
    <row r="58" spans="1:2" ht="24" customHeight="1">
      <c r="A58" s="301" t="s">
        <v>968</v>
      </c>
      <c r="B58" s="331">
        <v>768</v>
      </c>
    </row>
    <row r="59" spans="1:2" ht="24" customHeight="1">
      <c r="A59" s="301" t="s">
        <v>969</v>
      </c>
      <c r="B59" s="331">
        <v>411</v>
      </c>
    </row>
    <row r="60" spans="1:2" ht="32.25" customHeight="1">
      <c r="A60" s="420" t="s">
        <v>1454</v>
      </c>
      <c r="B60" s="420"/>
    </row>
    <row r="61" spans="1:2" ht="21.6" customHeight="1"/>
    <row r="62" spans="1:2" ht="21.6" customHeight="1"/>
    <row r="63" spans="1:2" ht="21.6" customHeight="1"/>
    <row r="64" spans="1:2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</sheetData>
  <mergeCells count="4">
    <mergeCell ref="A1:B1"/>
    <mergeCell ref="A2:B2"/>
    <mergeCell ref="A3:B3"/>
    <mergeCell ref="A60:B60"/>
  </mergeCells>
  <phoneticPr fontId="1" type="noConversion"/>
  <printOptions horizontalCentered="1"/>
  <pageMargins left="0.23622047244094491" right="0.23622047244094491" top="0.31496062992125984" bottom="0.47" header="0.31496062992125984" footer="0.25"/>
  <pageSetup paperSize="9" orientation="portrait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E22"/>
  <sheetViews>
    <sheetView showZeros="0" workbookViewId="0">
      <selection activeCell="A17" sqref="A17:D17"/>
    </sheetView>
  </sheetViews>
  <sheetFormatPr defaultColWidth="9"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0" customWidth="1"/>
    <col min="5" max="5" width="13" style="14" customWidth="1"/>
    <col min="6" max="16384" width="9" style="14"/>
  </cols>
  <sheetData>
    <row r="1" spans="1:5" ht="20.100000000000001" customHeight="1">
      <c r="A1" s="377" t="s">
        <v>182</v>
      </c>
      <c r="B1" s="377"/>
      <c r="C1" s="377"/>
      <c r="D1" s="377"/>
    </row>
    <row r="2" spans="1:5" ht="29.25" customHeight="1">
      <c r="A2" s="383" t="s">
        <v>317</v>
      </c>
      <c r="B2" s="383"/>
      <c r="C2" s="383"/>
      <c r="D2" s="383"/>
    </row>
    <row r="3" spans="1:5" ht="11.25" customHeight="1">
      <c r="A3" s="136"/>
      <c r="B3" s="138"/>
      <c r="C3" s="136"/>
      <c r="D3" s="139"/>
    </row>
    <row r="4" spans="1:5" ht="20.100000000000001" customHeight="1">
      <c r="A4" s="382"/>
      <c r="B4" s="382"/>
      <c r="C4" s="382"/>
      <c r="D4" s="49" t="s">
        <v>35</v>
      </c>
    </row>
    <row r="5" spans="1:5" ht="24" customHeight="1">
      <c r="A5" s="15" t="s">
        <v>48</v>
      </c>
      <c r="B5" s="16" t="s">
        <v>43</v>
      </c>
      <c r="C5" s="15" t="s">
        <v>44</v>
      </c>
      <c r="D5" s="16" t="s">
        <v>62</v>
      </c>
    </row>
    <row r="6" spans="1:5" ht="24" customHeight="1">
      <c r="A6" s="15" t="s">
        <v>45</v>
      </c>
      <c r="B6" s="51">
        <f>B7+B14</f>
        <v>200978</v>
      </c>
      <c r="C6" s="15" t="s">
        <v>45</v>
      </c>
      <c r="D6" s="51">
        <f>D7+D14</f>
        <v>200978</v>
      </c>
      <c r="E6" s="12"/>
    </row>
    <row r="7" spans="1:5" ht="24" customHeight="1">
      <c r="A7" s="17" t="s">
        <v>46</v>
      </c>
      <c r="B7" s="51">
        <f>SUM(B8:B11)</f>
        <v>109000</v>
      </c>
      <c r="C7" s="140" t="s">
        <v>47</v>
      </c>
      <c r="D7" s="51">
        <f>SUM(D8:D13)</f>
        <v>143978</v>
      </c>
      <c r="E7" s="12"/>
    </row>
    <row r="8" spans="1:5" ht="21" customHeight="1">
      <c r="A8" s="43" t="s">
        <v>1455</v>
      </c>
      <c r="B8" s="303">
        <v>3600</v>
      </c>
      <c r="C8" s="43" t="s">
        <v>366</v>
      </c>
      <c r="D8" s="303">
        <v>488</v>
      </c>
    </row>
    <row r="9" spans="1:5" ht="21" customHeight="1">
      <c r="A9" s="43" t="s">
        <v>1456</v>
      </c>
      <c r="B9" s="303">
        <v>100200</v>
      </c>
      <c r="C9" s="43" t="s">
        <v>840</v>
      </c>
      <c r="D9" s="303">
        <v>3110</v>
      </c>
    </row>
    <row r="10" spans="1:5" ht="21" customHeight="1">
      <c r="A10" s="43" t="s">
        <v>1457</v>
      </c>
      <c r="B10" s="303">
        <v>200</v>
      </c>
      <c r="C10" s="43" t="s">
        <v>841</v>
      </c>
      <c r="D10" s="303">
        <f>88222+600</f>
        <v>88822</v>
      </c>
    </row>
    <row r="11" spans="1:5" ht="21" customHeight="1">
      <c r="A11" s="43" t="s">
        <v>1458</v>
      </c>
      <c r="B11" s="303">
        <v>5000</v>
      </c>
      <c r="C11" s="43" t="s">
        <v>842</v>
      </c>
      <c r="D11" s="303">
        <v>46530</v>
      </c>
    </row>
    <row r="12" spans="1:5" ht="21" customHeight="1">
      <c r="A12" s="43"/>
      <c r="B12" s="303"/>
      <c r="C12" s="43" t="s">
        <v>367</v>
      </c>
      <c r="D12" s="303">
        <v>3401</v>
      </c>
    </row>
    <row r="13" spans="1:5" ht="21" customHeight="1">
      <c r="A13" s="43"/>
      <c r="B13" s="303"/>
      <c r="C13" s="43" t="s">
        <v>368</v>
      </c>
      <c r="D13" s="303">
        <v>1627</v>
      </c>
    </row>
    <row r="14" spans="1:5" ht="21" customHeight="1">
      <c r="A14" s="17" t="s">
        <v>32</v>
      </c>
      <c r="B14" s="51">
        <f>SUM(B15:B16)</f>
        <v>91978</v>
      </c>
      <c r="C14" s="17" t="s">
        <v>33</v>
      </c>
      <c r="D14" s="51">
        <f>SUM(D15:D16)</f>
        <v>57000</v>
      </c>
    </row>
    <row r="15" spans="1:5" ht="21" customHeight="1">
      <c r="A15" s="43" t="s">
        <v>839</v>
      </c>
      <c r="B15" s="83">
        <v>22512</v>
      </c>
      <c r="C15" s="43" t="s">
        <v>843</v>
      </c>
      <c r="D15" s="83">
        <v>3000</v>
      </c>
    </row>
    <row r="16" spans="1:5" ht="21" customHeight="1">
      <c r="A16" s="43" t="s">
        <v>838</v>
      </c>
      <c r="B16" s="83">
        <v>69466</v>
      </c>
      <c r="C16" s="43" t="s">
        <v>98</v>
      </c>
      <c r="D16" s="83">
        <v>54000</v>
      </c>
    </row>
    <row r="17" spans="1:4" ht="41.25" customHeight="1">
      <c r="A17" s="421" t="s">
        <v>369</v>
      </c>
      <c r="B17" s="421"/>
      <c r="C17" s="421"/>
      <c r="D17" s="421"/>
    </row>
    <row r="18" spans="1:4" ht="21" customHeight="1"/>
    <row r="19" spans="1:4" ht="21" customHeight="1">
      <c r="C19" s="347"/>
      <c r="D19" s="347"/>
    </row>
    <row r="20" spans="1:4" ht="21" customHeight="1">
      <c r="B20" s="357"/>
    </row>
    <row r="21" spans="1:4" ht="14.45" customHeight="1"/>
    <row r="22" spans="1:4" ht="37.5" customHeight="1"/>
  </sheetData>
  <mergeCells count="5">
    <mergeCell ref="A17:D17"/>
    <mergeCell ref="A2:D2"/>
    <mergeCell ref="A4:C4"/>
    <mergeCell ref="A1:B1"/>
    <mergeCell ref="C1:D1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0">
    <tabColor rgb="FF7030A0"/>
  </sheetPr>
  <dimension ref="A1:L45"/>
  <sheetViews>
    <sheetView workbookViewId="0">
      <selection activeCell="H14" sqref="H14"/>
    </sheetView>
  </sheetViews>
  <sheetFormatPr defaultColWidth="9" defaultRowHeight="20.100000000000001" customHeight="1"/>
  <cols>
    <col min="1" max="1" width="61.5" style="344" customWidth="1"/>
    <col min="2" max="2" width="25" style="345" customWidth="1"/>
    <col min="3" max="10" width="9" style="334"/>
    <col min="11" max="11" width="35.5" style="334" customWidth="1"/>
    <col min="12" max="16384" width="9" style="334"/>
  </cols>
  <sheetData>
    <row r="1" spans="1:12" ht="20.100000000000001" customHeight="1">
      <c r="A1" s="380" t="s">
        <v>847</v>
      </c>
      <c r="B1" s="380"/>
    </row>
    <row r="2" spans="1:12" ht="35.25" customHeight="1">
      <c r="A2" s="378" t="s">
        <v>848</v>
      </c>
      <c r="B2" s="378"/>
      <c r="D2" s="255"/>
    </row>
    <row r="3" spans="1:12" ht="20.100000000000001" customHeight="1">
      <c r="A3" s="335"/>
      <c r="B3" s="336" t="s">
        <v>35</v>
      </c>
    </row>
    <row r="4" spans="1:12" ht="24" customHeight="1">
      <c r="A4" s="337" t="s">
        <v>44</v>
      </c>
      <c r="B4" s="337" t="s">
        <v>30</v>
      </c>
    </row>
    <row r="5" spans="1:12" ht="21.75" customHeight="1">
      <c r="A5" s="338" t="s">
        <v>47</v>
      </c>
      <c r="B5" s="339">
        <v>143978</v>
      </c>
    </row>
    <row r="6" spans="1:12" ht="21.75" customHeight="1">
      <c r="A6" s="340" t="s">
        <v>849</v>
      </c>
      <c r="B6" s="341">
        <v>488</v>
      </c>
    </row>
    <row r="7" spans="1:12" ht="21.75" customHeight="1">
      <c r="A7" s="342" t="s">
        <v>850</v>
      </c>
      <c r="B7" s="343">
        <v>488</v>
      </c>
    </row>
    <row r="8" spans="1:12" ht="21.75" customHeight="1">
      <c r="A8" s="342" t="s">
        <v>851</v>
      </c>
      <c r="B8" s="343">
        <v>488</v>
      </c>
    </row>
    <row r="9" spans="1:12" ht="21.75" customHeight="1">
      <c r="A9" s="340" t="s">
        <v>866</v>
      </c>
      <c r="B9" s="358">
        <v>3110</v>
      </c>
    </row>
    <row r="10" spans="1:12" ht="21.75" customHeight="1">
      <c r="A10" s="342" t="s">
        <v>664</v>
      </c>
      <c r="B10" s="343">
        <v>3093</v>
      </c>
    </row>
    <row r="11" spans="1:12" ht="21.75" customHeight="1">
      <c r="A11" s="342" t="s">
        <v>665</v>
      </c>
      <c r="B11" s="343">
        <v>2784</v>
      </c>
    </row>
    <row r="12" spans="1:12" ht="21.75" customHeight="1">
      <c r="A12" s="342" t="s">
        <v>693</v>
      </c>
      <c r="B12" s="343">
        <v>309</v>
      </c>
    </row>
    <row r="13" spans="1:12" ht="21.75" customHeight="1">
      <c r="A13" s="342" t="s">
        <v>852</v>
      </c>
      <c r="B13" s="343">
        <v>17</v>
      </c>
      <c r="K13" s="422"/>
      <c r="L13" s="422"/>
    </row>
    <row r="14" spans="1:12" ht="21.75" customHeight="1">
      <c r="A14" s="342" t="s">
        <v>665</v>
      </c>
      <c r="B14" s="343">
        <v>17</v>
      </c>
    </row>
    <row r="15" spans="1:12" ht="21.75" customHeight="1">
      <c r="A15" s="340" t="s">
        <v>1459</v>
      </c>
      <c r="B15" s="358">
        <v>88822</v>
      </c>
    </row>
    <row r="16" spans="1:12" ht="21.75" customHeight="1">
      <c r="A16" s="340" t="s">
        <v>669</v>
      </c>
      <c r="B16" s="343">
        <v>84890</v>
      </c>
    </row>
    <row r="17" spans="1:2" ht="21.75" customHeight="1">
      <c r="A17" s="328" t="s">
        <v>670</v>
      </c>
      <c r="B17" s="343">
        <v>47000</v>
      </c>
    </row>
    <row r="18" spans="1:2" ht="21.75" customHeight="1">
      <c r="A18" s="328" t="s">
        <v>671</v>
      </c>
      <c r="B18" s="343">
        <v>22800</v>
      </c>
    </row>
    <row r="19" spans="1:2" ht="21.75" customHeight="1">
      <c r="A19" s="328" t="s">
        <v>854</v>
      </c>
      <c r="B19" s="343">
        <v>15090</v>
      </c>
    </row>
    <row r="20" spans="1:2" ht="21.75" customHeight="1">
      <c r="A20" s="340" t="s">
        <v>674</v>
      </c>
      <c r="B20" s="343">
        <v>591</v>
      </c>
    </row>
    <row r="21" spans="1:2" ht="21.75" customHeight="1">
      <c r="A21" s="328" t="s">
        <v>844</v>
      </c>
      <c r="B21" s="343">
        <v>591</v>
      </c>
    </row>
    <row r="22" spans="1:2" ht="21.75" customHeight="1">
      <c r="A22" s="340" t="s">
        <v>855</v>
      </c>
      <c r="B22" s="343">
        <v>9</v>
      </c>
    </row>
    <row r="23" spans="1:2" ht="21.75" customHeight="1">
      <c r="A23" s="340" t="s">
        <v>856</v>
      </c>
      <c r="B23" s="343">
        <v>3208</v>
      </c>
    </row>
    <row r="24" spans="1:2" ht="21.75" customHeight="1">
      <c r="A24" s="328" t="s">
        <v>845</v>
      </c>
      <c r="B24" s="343">
        <v>3208</v>
      </c>
    </row>
    <row r="25" spans="1:2" ht="20.25" customHeight="1">
      <c r="A25" s="340" t="s">
        <v>857</v>
      </c>
      <c r="B25" s="343">
        <v>124</v>
      </c>
    </row>
    <row r="26" spans="1:2" ht="20.100000000000001" customHeight="1">
      <c r="A26" s="340" t="s">
        <v>858</v>
      </c>
      <c r="B26" s="343">
        <v>124</v>
      </c>
    </row>
    <row r="27" spans="1:2" ht="20.100000000000001" customHeight="1">
      <c r="A27" s="340" t="s">
        <v>1460</v>
      </c>
      <c r="B27" s="358">
        <v>46530</v>
      </c>
    </row>
    <row r="28" spans="1:2" ht="20.100000000000001" customHeight="1">
      <c r="A28" s="328" t="s">
        <v>859</v>
      </c>
      <c r="B28" s="343">
        <v>46</v>
      </c>
    </row>
    <row r="29" spans="1:2" ht="20.100000000000001" customHeight="1">
      <c r="A29" s="328" t="s">
        <v>668</v>
      </c>
      <c r="B29" s="343">
        <v>46</v>
      </c>
    </row>
    <row r="30" spans="1:2" ht="20.100000000000001" customHeight="1">
      <c r="A30" s="328" t="s">
        <v>675</v>
      </c>
      <c r="B30" s="343">
        <v>14071</v>
      </c>
    </row>
    <row r="31" spans="1:2" ht="20.100000000000001" customHeight="1">
      <c r="A31" s="328" t="s">
        <v>668</v>
      </c>
      <c r="B31" s="343">
        <v>12502</v>
      </c>
    </row>
    <row r="32" spans="1:2" ht="20.100000000000001" customHeight="1">
      <c r="A32" s="328" t="s">
        <v>676</v>
      </c>
      <c r="B32" s="343">
        <v>1389</v>
      </c>
    </row>
    <row r="33" spans="1:2" ht="20.100000000000001" customHeight="1">
      <c r="A33" s="328" t="s">
        <v>677</v>
      </c>
      <c r="B33" s="343">
        <v>180</v>
      </c>
    </row>
    <row r="34" spans="1:2" ht="20.100000000000001" customHeight="1">
      <c r="A34" s="328" t="s">
        <v>860</v>
      </c>
      <c r="B34" s="343">
        <v>32413</v>
      </c>
    </row>
    <row r="35" spans="1:2" ht="20.100000000000001" customHeight="1">
      <c r="A35" s="328" t="s">
        <v>679</v>
      </c>
      <c r="B35" s="343">
        <v>32413</v>
      </c>
    </row>
    <row r="36" spans="1:2" ht="20.100000000000001" customHeight="1">
      <c r="A36" s="342" t="s">
        <v>367</v>
      </c>
      <c r="B36" s="358">
        <v>3401</v>
      </c>
    </row>
    <row r="37" spans="1:2" ht="20.100000000000001" customHeight="1">
      <c r="A37" s="328" t="s">
        <v>861</v>
      </c>
      <c r="B37" s="343">
        <v>30</v>
      </c>
    </row>
    <row r="38" spans="1:2" ht="20.100000000000001" customHeight="1">
      <c r="A38" s="328" t="s">
        <v>683</v>
      </c>
      <c r="B38" s="343">
        <v>30</v>
      </c>
    </row>
    <row r="39" spans="1:2" ht="20.100000000000001" customHeight="1">
      <c r="A39" s="328" t="s">
        <v>862</v>
      </c>
      <c r="B39" s="343">
        <v>3371</v>
      </c>
    </row>
    <row r="40" spans="1:2" ht="20.100000000000001" customHeight="1">
      <c r="A40" s="328" t="s">
        <v>685</v>
      </c>
      <c r="B40" s="343">
        <v>3212</v>
      </c>
    </row>
    <row r="41" spans="1:2" ht="20.100000000000001" customHeight="1">
      <c r="A41" s="328" t="s">
        <v>686</v>
      </c>
      <c r="B41" s="343">
        <v>103</v>
      </c>
    </row>
    <row r="42" spans="1:2" ht="20.100000000000001" customHeight="1">
      <c r="A42" s="328" t="s">
        <v>846</v>
      </c>
      <c r="B42" s="343">
        <v>56</v>
      </c>
    </row>
    <row r="43" spans="1:2" ht="20.100000000000001" customHeight="1">
      <c r="A43" s="342" t="s">
        <v>1414</v>
      </c>
      <c r="B43" s="358">
        <v>1627</v>
      </c>
    </row>
    <row r="44" spans="1:2" ht="20.100000000000001" customHeight="1">
      <c r="A44" s="342" t="s">
        <v>863</v>
      </c>
      <c r="B44" s="343">
        <v>1627</v>
      </c>
    </row>
    <row r="45" spans="1:2" ht="39.75" customHeight="1">
      <c r="A45" s="422" t="s">
        <v>853</v>
      </c>
      <c r="B45" s="422"/>
    </row>
  </sheetData>
  <mergeCells count="4">
    <mergeCell ref="A2:B2"/>
    <mergeCell ref="A1:B1"/>
    <mergeCell ref="K13:L13"/>
    <mergeCell ref="A45:B45"/>
  </mergeCells>
  <phoneticPr fontId="1" type="noConversion"/>
  <printOptions horizontalCentered="1"/>
  <pageMargins left="0.23622047244094491" right="0.23622047244094491" top="0.31496062992125984" bottom="0.56999999999999995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E11"/>
  <sheetViews>
    <sheetView showZeros="0" workbookViewId="0">
      <selection activeCell="B6" sqref="B6"/>
    </sheetView>
  </sheetViews>
  <sheetFormatPr defaultColWidth="9"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0" customWidth="1"/>
    <col min="5" max="5" width="13" style="14" customWidth="1"/>
    <col min="6" max="16384" width="9" style="14"/>
  </cols>
  <sheetData>
    <row r="1" spans="1:5" ht="20.100000000000001" customHeight="1">
      <c r="A1" s="377" t="s">
        <v>267</v>
      </c>
      <c r="B1" s="377"/>
      <c r="C1" s="377"/>
      <c r="D1" s="377"/>
    </row>
    <row r="2" spans="1:5" ht="29.25" customHeight="1">
      <c r="A2" s="383" t="s">
        <v>318</v>
      </c>
      <c r="B2" s="383"/>
      <c r="C2" s="383"/>
      <c r="D2" s="383"/>
    </row>
    <row r="3" spans="1:5" ht="11.25" customHeight="1">
      <c r="A3" s="249"/>
      <c r="B3" s="138"/>
      <c r="C3" s="249"/>
      <c r="D3" s="139"/>
    </row>
    <row r="4" spans="1:5" ht="20.100000000000001" customHeight="1">
      <c r="A4" s="382"/>
      <c r="B4" s="382"/>
      <c r="C4" s="382"/>
      <c r="D4" s="49" t="s">
        <v>35</v>
      </c>
    </row>
    <row r="5" spans="1:5" ht="24" customHeight="1">
      <c r="A5" s="15" t="s">
        <v>229</v>
      </c>
      <c r="B5" s="16" t="s">
        <v>43</v>
      </c>
      <c r="C5" s="15" t="s">
        <v>44</v>
      </c>
      <c r="D5" s="16" t="s">
        <v>62</v>
      </c>
    </row>
    <row r="6" spans="1:5" ht="24" customHeight="1">
      <c r="A6" s="17" t="s">
        <v>864</v>
      </c>
      <c r="B6" s="51">
        <f>SUM(B7:B10)</f>
        <v>22512</v>
      </c>
      <c r="C6" s="17" t="s">
        <v>1424</v>
      </c>
      <c r="D6" s="51">
        <f>SUM(D7:D8)</f>
        <v>57000</v>
      </c>
      <c r="E6" s="12"/>
    </row>
    <row r="7" spans="1:5" ht="24" customHeight="1">
      <c r="A7" s="43" t="s">
        <v>865</v>
      </c>
      <c r="B7" s="82">
        <v>336</v>
      </c>
      <c r="C7" s="43" t="s">
        <v>1421</v>
      </c>
      <c r="D7" s="43">
        <v>3000</v>
      </c>
      <c r="E7" s="12"/>
    </row>
    <row r="8" spans="1:5" ht="21" customHeight="1">
      <c r="A8" s="43" t="s">
        <v>867</v>
      </c>
      <c r="B8" s="82">
        <v>1502</v>
      </c>
      <c r="C8" s="43" t="s">
        <v>1422</v>
      </c>
      <c r="D8" s="43">
        <v>54000</v>
      </c>
    </row>
    <row r="9" spans="1:5" ht="21" customHeight="1">
      <c r="A9" s="43" t="s">
        <v>254</v>
      </c>
      <c r="B9" s="82">
        <v>20165</v>
      </c>
      <c r="C9" s="43"/>
      <c r="D9" s="43"/>
    </row>
    <row r="10" spans="1:5" ht="21" customHeight="1">
      <c r="A10" s="43" t="s">
        <v>868</v>
      </c>
      <c r="B10" s="82">
        <v>509</v>
      </c>
      <c r="C10" s="43"/>
      <c r="D10" s="82"/>
    </row>
    <row r="11" spans="1:5" ht="37.5" customHeight="1">
      <c r="A11" s="391" t="s">
        <v>1461</v>
      </c>
      <c r="B11" s="391"/>
      <c r="C11" s="391"/>
      <c r="D11" s="391"/>
    </row>
  </sheetData>
  <mergeCells count="5">
    <mergeCell ref="A1:B1"/>
    <mergeCell ref="C1:D1"/>
    <mergeCell ref="A2:D2"/>
    <mergeCell ref="A4:C4"/>
    <mergeCell ref="A11:D1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1">
    <tabColor rgb="FF7030A0"/>
  </sheetPr>
  <dimension ref="A1:H22"/>
  <sheetViews>
    <sheetView showZeros="0" workbookViewId="0">
      <selection activeCell="A11" sqref="A11:D11"/>
    </sheetView>
  </sheetViews>
  <sheetFormatPr defaultColWidth="12.75" defaultRowHeight="13.5"/>
  <cols>
    <col min="1" max="1" width="29.625" style="120" customWidth="1"/>
    <col min="2" max="2" width="13.5" style="131" customWidth="1"/>
    <col min="3" max="3" width="35.5" style="100" customWidth="1"/>
    <col min="4" max="4" width="13.5" style="98" customWidth="1"/>
    <col min="5" max="6" width="9" style="120" customWidth="1"/>
    <col min="7" max="7" width="31.25" style="120" customWidth="1"/>
    <col min="8" max="8" width="11.25" style="120" customWidth="1"/>
    <col min="9" max="252" width="9" style="120" customWidth="1"/>
    <col min="253" max="253" width="29.625" style="120" customWidth="1"/>
    <col min="254" max="254" width="12.75" style="120"/>
    <col min="255" max="255" width="29.75" style="120" customWidth="1"/>
    <col min="256" max="256" width="17" style="120" customWidth="1"/>
    <col min="257" max="257" width="37" style="120" customWidth="1"/>
    <col min="258" max="258" width="17.375" style="120" customWidth="1"/>
    <col min="259" max="508" width="9" style="120" customWidth="1"/>
    <col min="509" max="509" width="29.625" style="120" customWidth="1"/>
    <col min="510" max="510" width="12.75" style="120"/>
    <col min="511" max="511" width="29.75" style="120" customWidth="1"/>
    <col min="512" max="512" width="17" style="120" customWidth="1"/>
    <col min="513" max="513" width="37" style="120" customWidth="1"/>
    <col min="514" max="514" width="17.375" style="120" customWidth="1"/>
    <col min="515" max="764" width="9" style="120" customWidth="1"/>
    <col min="765" max="765" width="29.625" style="120" customWidth="1"/>
    <col min="766" max="766" width="12.75" style="120"/>
    <col min="767" max="767" width="29.75" style="120" customWidth="1"/>
    <col min="768" max="768" width="17" style="120" customWidth="1"/>
    <col min="769" max="769" width="37" style="120" customWidth="1"/>
    <col min="770" max="770" width="17.375" style="120" customWidth="1"/>
    <col min="771" max="1020" width="9" style="120" customWidth="1"/>
    <col min="1021" max="1021" width="29.625" style="120" customWidth="1"/>
    <col min="1022" max="1022" width="12.75" style="120"/>
    <col min="1023" max="1023" width="29.75" style="120" customWidth="1"/>
    <col min="1024" max="1024" width="17" style="120" customWidth="1"/>
    <col min="1025" max="1025" width="37" style="120" customWidth="1"/>
    <col min="1026" max="1026" width="17.375" style="120" customWidth="1"/>
    <col min="1027" max="1276" width="9" style="120" customWidth="1"/>
    <col min="1277" max="1277" width="29.625" style="120" customWidth="1"/>
    <col min="1278" max="1278" width="12.75" style="120"/>
    <col min="1279" max="1279" width="29.75" style="120" customWidth="1"/>
    <col min="1280" max="1280" width="17" style="120" customWidth="1"/>
    <col min="1281" max="1281" width="37" style="120" customWidth="1"/>
    <col min="1282" max="1282" width="17.375" style="120" customWidth="1"/>
    <col min="1283" max="1532" width="9" style="120" customWidth="1"/>
    <col min="1533" max="1533" width="29.625" style="120" customWidth="1"/>
    <col min="1534" max="1534" width="12.75" style="120"/>
    <col min="1535" max="1535" width="29.75" style="120" customWidth="1"/>
    <col min="1536" max="1536" width="17" style="120" customWidth="1"/>
    <col min="1537" max="1537" width="37" style="120" customWidth="1"/>
    <col min="1538" max="1538" width="17.375" style="120" customWidth="1"/>
    <col min="1539" max="1788" width="9" style="120" customWidth="1"/>
    <col min="1789" max="1789" width="29.625" style="120" customWidth="1"/>
    <col min="1790" max="1790" width="12.75" style="120"/>
    <col min="1791" max="1791" width="29.75" style="120" customWidth="1"/>
    <col min="1792" max="1792" width="17" style="120" customWidth="1"/>
    <col min="1793" max="1793" width="37" style="120" customWidth="1"/>
    <col min="1794" max="1794" width="17.375" style="120" customWidth="1"/>
    <col min="1795" max="2044" width="9" style="120" customWidth="1"/>
    <col min="2045" max="2045" width="29.625" style="120" customWidth="1"/>
    <col min="2046" max="2046" width="12.75" style="120"/>
    <col min="2047" max="2047" width="29.75" style="120" customWidth="1"/>
    <col min="2048" max="2048" width="17" style="120" customWidth="1"/>
    <col min="2049" max="2049" width="37" style="120" customWidth="1"/>
    <col min="2050" max="2050" width="17.375" style="120" customWidth="1"/>
    <col min="2051" max="2300" width="9" style="120" customWidth="1"/>
    <col min="2301" max="2301" width="29.625" style="120" customWidth="1"/>
    <col min="2302" max="2302" width="12.75" style="120"/>
    <col min="2303" max="2303" width="29.75" style="120" customWidth="1"/>
    <col min="2304" max="2304" width="17" style="120" customWidth="1"/>
    <col min="2305" max="2305" width="37" style="120" customWidth="1"/>
    <col min="2306" max="2306" width="17.375" style="120" customWidth="1"/>
    <col min="2307" max="2556" width="9" style="120" customWidth="1"/>
    <col min="2557" max="2557" width="29.625" style="120" customWidth="1"/>
    <col min="2558" max="2558" width="12.75" style="120"/>
    <col min="2559" max="2559" width="29.75" style="120" customWidth="1"/>
    <col min="2560" max="2560" width="17" style="120" customWidth="1"/>
    <col min="2561" max="2561" width="37" style="120" customWidth="1"/>
    <col min="2562" max="2562" width="17.375" style="120" customWidth="1"/>
    <col min="2563" max="2812" width="9" style="120" customWidth="1"/>
    <col min="2813" max="2813" width="29.625" style="120" customWidth="1"/>
    <col min="2814" max="2814" width="12.75" style="120"/>
    <col min="2815" max="2815" width="29.75" style="120" customWidth="1"/>
    <col min="2816" max="2816" width="17" style="120" customWidth="1"/>
    <col min="2817" max="2817" width="37" style="120" customWidth="1"/>
    <col min="2818" max="2818" width="17.375" style="120" customWidth="1"/>
    <col min="2819" max="3068" width="9" style="120" customWidth="1"/>
    <col min="3069" max="3069" width="29.625" style="120" customWidth="1"/>
    <col min="3070" max="3070" width="12.75" style="120"/>
    <col min="3071" max="3071" width="29.75" style="120" customWidth="1"/>
    <col min="3072" max="3072" width="17" style="120" customWidth="1"/>
    <col min="3073" max="3073" width="37" style="120" customWidth="1"/>
    <col min="3074" max="3074" width="17.375" style="120" customWidth="1"/>
    <col min="3075" max="3324" width="9" style="120" customWidth="1"/>
    <col min="3325" max="3325" width="29.625" style="120" customWidth="1"/>
    <col min="3326" max="3326" width="12.75" style="120"/>
    <col min="3327" max="3327" width="29.75" style="120" customWidth="1"/>
    <col min="3328" max="3328" width="17" style="120" customWidth="1"/>
    <col min="3329" max="3329" width="37" style="120" customWidth="1"/>
    <col min="3330" max="3330" width="17.375" style="120" customWidth="1"/>
    <col min="3331" max="3580" width="9" style="120" customWidth="1"/>
    <col min="3581" max="3581" width="29.625" style="120" customWidth="1"/>
    <col min="3582" max="3582" width="12.75" style="120"/>
    <col min="3583" max="3583" width="29.75" style="120" customWidth="1"/>
    <col min="3584" max="3584" width="17" style="120" customWidth="1"/>
    <col min="3585" max="3585" width="37" style="120" customWidth="1"/>
    <col min="3586" max="3586" width="17.375" style="120" customWidth="1"/>
    <col min="3587" max="3836" width="9" style="120" customWidth="1"/>
    <col min="3837" max="3837" width="29.625" style="120" customWidth="1"/>
    <col min="3838" max="3838" width="12.75" style="120"/>
    <col min="3839" max="3839" width="29.75" style="120" customWidth="1"/>
    <col min="3840" max="3840" width="17" style="120" customWidth="1"/>
    <col min="3841" max="3841" width="37" style="120" customWidth="1"/>
    <col min="3842" max="3842" width="17.375" style="120" customWidth="1"/>
    <col min="3843" max="4092" width="9" style="120" customWidth="1"/>
    <col min="4093" max="4093" width="29.625" style="120" customWidth="1"/>
    <col min="4094" max="4094" width="12.75" style="120"/>
    <col min="4095" max="4095" width="29.75" style="120" customWidth="1"/>
    <col min="4096" max="4096" width="17" style="120" customWidth="1"/>
    <col min="4097" max="4097" width="37" style="120" customWidth="1"/>
    <col min="4098" max="4098" width="17.375" style="120" customWidth="1"/>
    <col min="4099" max="4348" width="9" style="120" customWidth="1"/>
    <col min="4349" max="4349" width="29.625" style="120" customWidth="1"/>
    <col min="4350" max="4350" width="12.75" style="120"/>
    <col min="4351" max="4351" width="29.75" style="120" customWidth="1"/>
    <col min="4352" max="4352" width="17" style="120" customWidth="1"/>
    <col min="4353" max="4353" width="37" style="120" customWidth="1"/>
    <col min="4354" max="4354" width="17.375" style="120" customWidth="1"/>
    <col min="4355" max="4604" width="9" style="120" customWidth="1"/>
    <col min="4605" max="4605" width="29.625" style="120" customWidth="1"/>
    <col min="4606" max="4606" width="12.75" style="120"/>
    <col min="4607" max="4607" width="29.75" style="120" customWidth="1"/>
    <col min="4608" max="4608" width="17" style="120" customWidth="1"/>
    <col min="4609" max="4609" width="37" style="120" customWidth="1"/>
    <col min="4610" max="4610" width="17.375" style="120" customWidth="1"/>
    <col min="4611" max="4860" width="9" style="120" customWidth="1"/>
    <col min="4861" max="4861" width="29.625" style="120" customWidth="1"/>
    <col min="4862" max="4862" width="12.75" style="120"/>
    <col min="4863" max="4863" width="29.75" style="120" customWidth="1"/>
    <col min="4864" max="4864" width="17" style="120" customWidth="1"/>
    <col min="4865" max="4865" width="37" style="120" customWidth="1"/>
    <col min="4866" max="4866" width="17.375" style="120" customWidth="1"/>
    <col min="4867" max="5116" width="9" style="120" customWidth="1"/>
    <col min="5117" max="5117" width="29.625" style="120" customWidth="1"/>
    <col min="5118" max="5118" width="12.75" style="120"/>
    <col min="5119" max="5119" width="29.75" style="120" customWidth="1"/>
    <col min="5120" max="5120" width="17" style="120" customWidth="1"/>
    <col min="5121" max="5121" width="37" style="120" customWidth="1"/>
    <col min="5122" max="5122" width="17.375" style="120" customWidth="1"/>
    <col min="5123" max="5372" width="9" style="120" customWidth="1"/>
    <col min="5373" max="5373" width="29.625" style="120" customWidth="1"/>
    <col min="5374" max="5374" width="12.75" style="120"/>
    <col min="5375" max="5375" width="29.75" style="120" customWidth="1"/>
    <col min="5376" max="5376" width="17" style="120" customWidth="1"/>
    <col min="5377" max="5377" width="37" style="120" customWidth="1"/>
    <col min="5378" max="5378" width="17.375" style="120" customWidth="1"/>
    <col min="5379" max="5628" width="9" style="120" customWidth="1"/>
    <col min="5629" max="5629" width="29.625" style="120" customWidth="1"/>
    <col min="5630" max="5630" width="12.75" style="120"/>
    <col min="5631" max="5631" width="29.75" style="120" customWidth="1"/>
    <col min="5632" max="5632" width="17" style="120" customWidth="1"/>
    <col min="5633" max="5633" width="37" style="120" customWidth="1"/>
    <col min="5634" max="5634" width="17.375" style="120" customWidth="1"/>
    <col min="5635" max="5884" width="9" style="120" customWidth="1"/>
    <col min="5885" max="5885" width="29.625" style="120" customWidth="1"/>
    <col min="5886" max="5886" width="12.75" style="120"/>
    <col min="5887" max="5887" width="29.75" style="120" customWidth="1"/>
    <col min="5888" max="5888" width="17" style="120" customWidth="1"/>
    <col min="5889" max="5889" width="37" style="120" customWidth="1"/>
    <col min="5890" max="5890" width="17.375" style="120" customWidth="1"/>
    <col min="5891" max="6140" width="9" style="120" customWidth="1"/>
    <col min="6141" max="6141" width="29.625" style="120" customWidth="1"/>
    <col min="6142" max="6142" width="12.75" style="120"/>
    <col min="6143" max="6143" width="29.75" style="120" customWidth="1"/>
    <col min="6144" max="6144" width="17" style="120" customWidth="1"/>
    <col min="6145" max="6145" width="37" style="120" customWidth="1"/>
    <col min="6146" max="6146" width="17.375" style="120" customWidth="1"/>
    <col min="6147" max="6396" width="9" style="120" customWidth="1"/>
    <col min="6397" max="6397" width="29.625" style="120" customWidth="1"/>
    <col min="6398" max="6398" width="12.75" style="120"/>
    <col min="6399" max="6399" width="29.75" style="120" customWidth="1"/>
    <col min="6400" max="6400" width="17" style="120" customWidth="1"/>
    <col min="6401" max="6401" width="37" style="120" customWidth="1"/>
    <col min="6402" max="6402" width="17.375" style="120" customWidth="1"/>
    <col min="6403" max="6652" width="9" style="120" customWidth="1"/>
    <col min="6653" max="6653" width="29.625" style="120" customWidth="1"/>
    <col min="6654" max="6654" width="12.75" style="120"/>
    <col min="6655" max="6655" width="29.75" style="120" customWidth="1"/>
    <col min="6656" max="6656" width="17" style="120" customWidth="1"/>
    <col min="6657" max="6657" width="37" style="120" customWidth="1"/>
    <col min="6658" max="6658" width="17.375" style="120" customWidth="1"/>
    <col min="6659" max="6908" width="9" style="120" customWidth="1"/>
    <col min="6909" max="6909" width="29.625" style="120" customWidth="1"/>
    <col min="6910" max="6910" width="12.75" style="120"/>
    <col min="6911" max="6911" width="29.75" style="120" customWidth="1"/>
    <col min="6912" max="6912" width="17" style="120" customWidth="1"/>
    <col min="6913" max="6913" width="37" style="120" customWidth="1"/>
    <col min="6914" max="6914" width="17.375" style="120" customWidth="1"/>
    <col min="6915" max="7164" width="9" style="120" customWidth="1"/>
    <col min="7165" max="7165" width="29.625" style="120" customWidth="1"/>
    <col min="7166" max="7166" width="12.75" style="120"/>
    <col min="7167" max="7167" width="29.75" style="120" customWidth="1"/>
    <col min="7168" max="7168" width="17" style="120" customWidth="1"/>
    <col min="7169" max="7169" width="37" style="120" customWidth="1"/>
    <col min="7170" max="7170" width="17.375" style="120" customWidth="1"/>
    <col min="7171" max="7420" width="9" style="120" customWidth="1"/>
    <col min="7421" max="7421" width="29.625" style="120" customWidth="1"/>
    <col min="7422" max="7422" width="12.75" style="120"/>
    <col min="7423" max="7423" width="29.75" style="120" customWidth="1"/>
    <col min="7424" max="7424" width="17" style="120" customWidth="1"/>
    <col min="7425" max="7425" width="37" style="120" customWidth="1"/>
    <col min="7426" max="7426" width="17.375" style="120" customWidth="1"/>
    <col min="7427" max="7676" width="9" style="120" customWidth="1"/>
    <col min="7677" max="7677" width="29.625" style="120" customWidth="1"/>
    <col min="7678" max="7678" width="12.75" style="120"/>
    <col min="7679" max="7679" width="29.75" style="120" customWidth="1"/>
    <col min="7680" max="7680" width="17" style="120" customWidth="1"/>
    <col min="7681" max="7681" width="37" style="120" customWidth="1"/>
    <col min="7682" max="7682" width="17.375" style="120" customWidth="1"/>
    <col min="7683" max="7932" width="9" style="120" customWidth="1"/>
    <col min="7933" max="7933" width="29.625" style="120" customWidth="1"/>
    <col min="7934" max="7934" width="12.75" style="120"/>
    <col min="7935" max="7935" width="29.75" style="120" customWidth="1"/>
    <col min="7936" max="7936" width="17" style="120" customWidth="1"/>
    <col min="7937" max="7937" width="37" style="120" customWidth="1"/>
    <col min="7938" max="7938" width="17.375" style="120" customWidth="1"/>
    <col min="7939" max="8188" width="9" style="120" customWidth="1"/>
    <col min="8189" max="8189" width="29.625" style="120" customWidth="1"/>
    <col min="8190" max="8190" width="12.75" style="120"/>
    <col min="8191" max="8191" width="29.75" style="120" customWidth="1"/>
    <col min="8192" max="8192" width="17" style="120" customWidth="1"/>
    <col min="8193" max="8193" width="37" style="120" customWidth="1"/>
    <col min="8194" max="8194" width="17.375" style="120" customWidth="1"/>
    <col min="8195" max="8444" width="9" style="120" customWidth="1"/>
    <col min="8445" max="8445" width="29.625" style="120" customWidth="1"/>
    <col min="8446" max="8446" width="12.75" style="120"/>
    <col min="8447" max="8447" width="29.75" style="120" customWidth="1"/>
    <col min="8448" max="8448" width="17" style="120" customWidth="1"/>
    <col min="8449" max="8449" width="37" style="120" customWidth="1"/>
    <col min="8450" max="8450" width="17.375" style="120" customWidth="1"/>
    <col min="8451" max="8700" width="9" style="120" customWidth="1"/>
    <col min="8701" max="8701" width="29.625" style="120" customWidth="1"/>
    <col min="8702" max="8702" width="12.75" style="120"/>
    <col min="8703" max="8703" width="29.75" style="120" customWidth="1"/>
    <col min="8704" max="8704" width="17" style="120" customWidth="1"/>
    <col min="8705" max="8705" width="37" style="120" customWidth="1"/>
    <col min="8706" max="8706" width="17.375" style="120" customWidth="1"/>
    <col min="8707" max="8956" width="9" style="120" customWidth="1"/>
    <col min="8957" max="8957" width="29.625" style="120" customWidth="1"/>
    <col min="8958" max="8958" width="12.75" style="120"/>
    <col min="8959" max="8959" width="29.75" style="120" customWidth="1"/>
    <col min="8960" max="8960" width="17" style="120" customWidth="1"/>
    <col min="8961" max="8961" width="37" style="120" customWidth="1"/>
    <col min="8962" max="8962" width="17.375" style="120" customWidth="1"/>
    <col min="8963" max="9212" width="9" style="120" customWidth="1"/>
    <col min="9213" max="9213" width="29.625" style="120" customWidth="1"/>
    <col min="9214" max="9214" width="12.75" style="120"/>
    <col min="9215" max="9215" width="29.75" style="120" customWidth="1"/>
    <col min="9216" max="9216" width="17" style="120" customWidth="1"/>
    <col min="9217" max="9217" width="37" style="120" customWidth="1"/>
    <col min="9218" max="9218" width="17.375" style="120" customWidth="1"/>
    <col min="9219" max="9468" width="9" style="120" customWidth="1"/>
    <col min="9469" max="9469" width="29.625" style="120" customWidth="1"/>
    <col min="9470" max="9470" width="12.75" style="120"/>
    <col min="9471" max="9471" width="29.75" style="120" customWidth="1"/>
    <col min="9472" max="9472" width="17" style="120" customWidth="1"/>
    <col min="9473" max="9473" width="37" style="120" customWidth="1"/>
    <col min="9474" max="9474" width="17.375" style="120" customWidth="1"/>
    <col min="9475" max="9724" width="9" style="120" customWidth="1"/>
    <col min="9725" max="9725" width="29.625" style="120" customWidth="1"/>
    <col min="9726" max="9726" width="12.75" style="120"/>
    <col min="9727" max="9727" width="29.75" style="120" customWidth="1"/>
    <col min="9728" max="9728" width="17" style="120" customWidth="1"/>
    <col min="9729" max="9729" width="37" style="120" customWidth="1"/>
    <col min="9730" max="9730" width="17.375" style="120" customWidth="1"/>
    <col min="9731" max="9980" width="9" style="120" customWidth="1"/>
    <col min="9981" max="9981" width="29.625" style="120" customWidth="1"/>
    <col min="9982" max="9982" width="12.75" style="120"/>
    <col min="9983" max="9983" width="29.75" style="120" customWidth="1"/>
    <col min="9984" max="9984" width="17" style="120" customWidth="1"/>
    <col min="9985" max="9985" width="37" style="120" customWidth="1"/>
    <col min="9986" max="9986" width="17.375" style="120" customWidth="1"/>
    <col min="9987" max="10236" width="9" style="120" customWidth="1"/>
    <col min="10237" max="10237" width="29.625" style="120" customWidth="1"/>
    <col min="10238" max="10238" width="12.75" style="120"/>
    <col min="10239" max="10239" width="29.75" style="120" customWidth="1"/>
    <col min="10240" max="10240" width="17" style="120" customWidth="1"/>
    <col min="10241" max="10241" width="37" style="120" customWidth="1"/>
    <col min="10242" max="10242" width="17.375" style="120" customWidth="1"/>
    <col min="10243" max="10492" width="9" style="120" customWidth="1"/>
    <col min="10493" max="10493" width="29.625" style="120" customWidth="1"/>
    <col min="10494" max="10494" width="12.75" style="120"/>
    <col min="10495" max="10495" width="29.75" style="120" customWidth="1"/>
    <col min="10496" max="10496" width="17" style="120" customWidth="1"/>
    <col min="10497" max="10497" width="37" style="120" customWidth="1"/>
    <col min="10498" max="10498" width="17.375" style="120" customWidth="1"/>
    <col min="10499" max="10748" width="9" style="120" customWidth="1"/>
    <col min="10749" max="10749" width="29.625" style="120" customWidth="1"/>
    <col min="10750" max="10750" width="12.75" style="120"/>
    <col min="10751" max="10751" width="29.75" style="120" customWidth="1"/>
    <col min="10752" max="10752" width="17" style="120" customWidth="1"/>
    <col min="10753" max="10753" width="37" style="120" customWidth="1"/>
    <col min="10754" max="10754" width="17.375" style="120" customWidth="1"/>
    <col min="10755" max="11004" width="9" style="120" customWidth="1"/>
    <col min="11005" max="11005" width="29.625" style="120" customWidth="1"/>
    <col min="11006" max="11006" width="12.75" style="120"/>
    <col min="11007" max="11007" width="29.75" style="120" customWidth="1"/>
    <col min="11008" max="11008" width="17" style="120" customWidth="1"/>
    <col min="11009" max="11009" width="37" style="120" customWidth="1"/>
    <col min="11010" max="11010" width="17.375" style="120" customWidth="1"/>
    <col min="11011" max="11260" width="9" style="120" customWidth="1"/>
    <col min="11261" max="11261" width="29.625" style="120" customWidth="1"/>
    <col min="11262" max="11262" width="12.75" style="120"/>
    <col min="11263" max="11263" width="29.75" style="120" customWidth="1"/>
    <col min="11264" max="11264" width="17" style="120" customWidth="1"/>
    <col min="11265" max="11265" width="37" style="120" customWidth="1"/>
    <col min="11266" max="11266" width="17.375" style="120" customWidth="1"/>
    <col min="11267" max="11516" width="9" style="120" customWidth="1"/>
    <col min="11517" max="11517" width="29.625" style="120" customWidth="1"/>
    <col min="11518" max="11518" width="12.75" style="120"/>
    <col min="11519" max="11519" width="29.75" style="120" customWidth="1"/>
    <col min="11520" max="11520" width="17" style="120" customWidth="1"/>
    <col min="11521" max="11521" width="37" style="120" customWidth="1"/>
    <col min="11522" max="11522" width="17.375" style="120" customWidth="1"/>
    <col min="11523" max="11772" width="9" style="120" customWidth="1"/>
    <col min="11773" max="11773" width="29.625" style="120" customWidth="1"/>
    <col min="11774" max="11774" width="12.75" style="120"/>
    <col min="11775" max="11775" width="29.75" style="120" customWidth="1"/>
    <col min="11776" max="11776" width="17" style="120" customWidth="1"/>
    <col min="11777" max="11777" width="37" style="120" customWidth="1"/>
    <col min="11778" max="11778" width="17.375" style="120" customWidth="1"/>
    <col min="11779" max="12028" width="9" style="120" customWidth="1"/>
    <col min="12029" max="12029" width="29.625" style="120" customWidth="1"/>
    <col min="12030" max="12030" width="12.75" style="120"/>
    <col min="12031" max="12031" width="29.75" style="120" customWidth="1"/>
    <col min="12032" max="12032" width="17" style="120" customWidth="1"/>
    <col min="12033" max="12033" width="37" style="120" customWidth="1"/>
    <col min="12034" max="12034" width="17.375" style="120" customWidth="1"/>
    <col min="12035" max="12284" width="9" style="120" customWidth="1"/>
    <col min="12285" max="12285" width="29.625" style="120" customWidth="1"/>
    <col min="12286" max="12286" width="12.75" style="120"/>
    <col min="12287" max="12287" width="29.75" style="120" customWidth="1"/>
    <col min="12288" max="12288" width="17" style="120" customWidth="1"/>
    <col min="12289" max="12289" width="37" style="120" customWidth="1"/>
    <col min="12290" max="12290" width="17.375" style="120" customWidth="1"/>
    <col min="12291" max="12540" width="9" style="120" customWidth="1"/>
    <col min="12541" max="12541" width="29.625" style="120" customWidth="1"/>
    <col min="12542" max="12542" width="12.75" style="120"/>
    <col min="12543" max="12543" width="29.75" style="120" customWidth="1"/>
    <col min="12544" max="12544" width="17" style="120" customWidth="1"/>
    <col min="12545" max="12545" width="37" style="120" customWidth="1"/>
    <col min="12546" max="12546" width="17.375" style="120" customWidth="1"/>
    <col min="12547" max="12796" width="9" style="120" customWidth="1"/>
    <col min="12797" max="12797" width="29.625" style="120" customWidth="1"/>
    <col min="12798" max="12798" width="12.75" style="120"/>
    <col min="12799" max="12799" width="29.75" style="120" customWidth="1"/>
    <col min="12800" max="12800" width="17" style="120" customWidth="1"/>
    <col min="12801" max="12801" width="37" style="120" customWidth="1"/>
    <col min="12802" max="12802" width="17.375" style="120" customWidth="1"/>
    <col min="12803" max="13052" width="9" style="120" customWidth="1"/>
    <col min="13053" max="13053" width="29.625" style="120" customWidth="1"/>
    <col min="13054" max="13054" width="12.75" style="120"/>
    <col min="13055" max="13055" width="29.75" style="120" customWidth="1"/>
    <col min="13056" max="13056" width="17" style="120" customWidth="1"/>
    <col min="13057" max="13057" width="37" style="120" customWidth="1"/>
    <col min="13058" max="13058" width="17.375" style="120" customWidth="1"/>
    <col min="13059" max="13308" width="9" style="120" customWidth="1"/>
    <col min="13309" max="13309" width="29.625" style="120" customWidth="1"/>
    <col min="13310" max="13310" width="12.75" style="120"/>
    <col min="13311" max="13311" width="29.75" style="120" customWidth="1"/>
    <col min="13312" max="13312" width="17" style="120" customWidth="1"/>
    <col min="13313" max="13313" width="37" style="120" customWidth="1"/>
    <col min="13314" max="13314" width="17.375" style="120" customWidth="1"/>
    <col min="13315" max="13564" width="9" style="120" customWidth="1"/>
    <col min="13565" max="13565" width="29.625" style="120" customWidth="1"/>
    <col min="13566" max="13566" width="12.75" style="120"/>
    <col min="13567" max="13567" width="29.75" style="120" customWidth="1"/>
    <col min="13568" max="13568" width="17" style="120" customWidth="1"/>
    <col min="13569" max="13569" width="37" style="120" customWidth="1"/>
    <col min="13570" max="13570" width="17.375" style="120" customWidth="1"/>
    <col min="13571" max="13820" width="9" style="120" customWidth="1"/>
    <col min="13821" max="13821" width="29.625" style="120" customWidth="1"/>
    <col min="13822" max="13822" width="12.75" style="120"/>
    <col min="13823" max="13823" width="29.75" style="120" customWidth="1"/>
    <col min="13824" max="13824" width="17" style="120" customWidth="1"/>
    <col min="13825" max="13825" width="37" style="120" customWidth="1"/>
    <col min="13826" max="13826" width="17.375" style="120" customWidth="1"/>
    <col min="13827" max="14076" width="9" style="120" customWidth="1"/>
    <col min="14077" max="14077" width="29.625" style="120" customWidth="1"/>
    <col min="14078" max="14078" width="12.75" style="120"/>
    <col min="14079" max="14079" width="29.75" style="120" customWidth="1"/>
    <col min="14080" max="14080" width="17" style="120" customWidth="1"/>
    <col min="14081" max="14081" width="37" style="120" customWidth="1"/>
    <col min="14082" max="14082" width="17.375" style="120" customWidth="1"/>
    <col min="14083" max="14332" width="9" style="120" customWidth="1"/>
    <col min="14333" max="14333" width="29.625" style="120" customWidth="1"/>
    <col min="14334" max="14334" width="12.75" style="120"/>
    <col min="14335" max="14335" width="29.75" style="120" customWidth="1"/>
    <col min="14336" max="14336" width="17" style="120" customWidth="1"/>
    <col min="14337" max="14337" width="37" style="120" customWidth="1"/>
    <col min="14338" max="14338" width="17.375" style="120" customWidth="1"/>
    <col min="14339" max="14588" width="9" style="120" customWidth="1"/>
    <col min="14589" max="14589" width="29.625" style="120" customWidth="1"/>
    <col min="14590" max="14590" width="12.75" style="120"/>
    <col min="14591" max="14591" width="29.75" style="120" customWidth="1"/>
    <col min="14592" max="14592" width="17" style="120" customWidth="1"/>
    <col min="14593" max="14593" width="37" style="120" customWidth="1"/>
    <col min="14594" max="14594" width="17.375" style="120" customWidth="1"/>
    <col min="14595" max="14844" width="9" style="120" customWidth="1"/>
    <col min="14845" max="14845" width="29.625" style="120" customWidth="1"/>
    <col min="14846" max="14846" width="12.75" style="120"/>
    <col min="14847" max="14847" width="29.75" style="120" customWidth="1"/>
    <col min="14848" max="14848" width="17" style="120" customWidth="1"/>
    <col min="14849" max="14849" width="37" style="120" customWidth="1"/>
    <col min="14850" max="14850" width="17.375" style="120" customWidth="1"/>
    <col min="14851" max="15100" width="9" style="120" customWidth="1"/>
    <col min="15101" max="15101" width="29.625" style="120" customWidth="1"/>
    <col min="15102" max="15102" width="12.75" style="120"/>
    <col min="15103" max="15103" width="29.75" style="120" customWidth="1"/>
    <col min="15104" max="15104" width="17" style="120" customWidth="1"/>
    <col min="15105" max="15105" width="37" style="120" customWidth="1"/>
    <col min="15106" max="15106" width="17.375" style="120" customWidth="1"/>
    <col min="15107" max="15356" width="9" style="120" customWidth="1"/>
    <col min="15357" max="15357" width="29.625" style="120" customWidth="1"/>
    <col min="15358" max="15358" width="12.75" style="120"/>
    <col min="15359" max="15359" width="29.75" style="120" customWidth="1"/>
    <col min="15360" max="15360" width="17" style="120" customWidth="1"/>
    <col min="15361" max="15361" width="37" style="120" customWidth="1"/>
    <col min="15362" max="15362" width="17.375" style="120" customWidth="1"/>
    <col min="15363" max="15612" width="9" style="120" customWidth="1"/>
    <col min="15613" max="15613" width="29.625" style="120" customWidth="1"/>
    <col min="15614" max="15614" width="12.75" style="120"/>
    <col min="15615" max="15615" width="29.75" style="120" customWidth="1"/>
    <col min="15616" max="15616" width="17" style="120" customWidth="1"/>
    <col min="15617" max="15617" width="37" style="120" customWidth="1"/>
    <col min="15618" max="15618" width="17.375" style="120" customWidth="1"/>
    <col min="15619" max="15868" width="9" style="120" customWidth="1"/>
    <col min="15869" max="15869" width="29.625" style="120" customWidth="1"/>
    <col min="15870" max="15870" width="12.75" style="120"/>
    <col min="15871" max="15871" width="29.75" style="120" customWidth="1"/>
    <col min="15872" max="15872" width="17" style="120" customWidth="1"/>
    <col min="15873" max="15873" width="37" style="120" customWidth="1"/>
    <col min="15874" max="15874" width="17.375" style="120" customWidth="1"/>
    <col min="15875" max="16124" width="9" style="120" customWidth="1"/>
    <col min="16125" max="16125" width="29.625" style="120" customWidth="1"/>
    <col min="16126" max="16126" width="12.75" style="120"/>
    <col min="16127" max="16127" width="29.75" style="120" customWidth="1"/>
    <col min="16128" max="16128" width="17" style="120" customWidth="1"/>
    <col min="16129" max="16129" width="37" style="120" customWidth="1"/>
    <col min="16130" max="16130" width="17.375" style="120" customWidth="1"/>
    <col min="16131" max="16380" width="9" style="120" customWidth="1"/>
    <col min="16381" max="16381" width="29.625" style="120" customWidth="1"/>
    <col min="16382" max="16384" width="12.75" style="120"/>
  </cols>
  <sheetData>
    <row r="1" spans="1:8" ht="18">
      <c r="A1" s="377" t="s">
        <v>268</v>
      </c>
      <c r="B1" s="377"/>
    </row>
    <row r="2" spans="1:8" ht="30" customHeight="1">
      <c r="A2" s="383" t="s">
        <v>319</v>
      </c>
      <c r="B2" s="383"/>
      <c r="C2" s="383"/>
      <c r="D2" s="383"/>
    </row>
    <row r="3" spans="1:8" s="122" customFormat="1" ht="21.95" customHeight="1">
      <c r="A3" s="141"/>
      <c r="B3" s="142"/>
      <c r="C3" s="143"/>
      <c r="D3" s="144" t="s">
        <v>35</v>
      </c>
    </row>
    <row r="4" spans="1:8" s="122" customFormat="1" ht="24" customHeight="1">
      <c r="A4" s="72" t="s">
        <v>48</v>
      </c>
      <c r="B4" s="72" t="s">
        <v>124</v>
      </c>
      <c r="C4" s="72" t="s">
        <v>44</v>
      </c>
      <c r="D4" s="71" t="s">
        <v>30</v>
      </c>
    </row>
    <row r="5" spans="1:8" s="122" customFormat="1" ht="24" customHeight="1">
      <c r="A5" s="72" t="s">
        <v>45</v>
      </c>
      <c r="B5" s="134">
        <v>1033</v>
      </c>
      <c r="C5" s="72" t="s">
        <v>45</v>
      </c>
      <c r="D5" s="133">
        <v>1033</v>
      </c>
    </row>
    <row r="6" spans="1:8" s="122" customFormat="1" ht="24" customHeight="1">
      <c r="A6" s="75" t="s">
        <v>46</v>
      </c>
      <c r="B6" s="134">
        <f>SUM(B7:B7)</f>
        <v>1000</v>
      </c>
      <c r="C6" s="76" t="s">
        <v>47</v>
      </c>
      <c r="D6" s="133">
        <v>33</v>
      </c>
    </row>
    <row r="7" spans="1:8" s="122" customFormat="1" ht="21" customHeight="1">
      <c r="A7" s="43" t="s">
        <v>1462</v>
      </c>
      <c r="B7" s="82">
        <v>1000</v>
      </c>
      <c r="C7" s="43" t="s">
        <v>96</v>
      </c>
      <c r="D7" s="82">
        <v>33</v>
      </c>
      <c r="E7" s="159"/>
    </row>
    <row r="8" spans="1:8" s="122" customFormat="1" ht="21" customHeight="1">
      <c r="A8" s="145"/>
      <c r="B8" s="146"/>
      <c r="C8" s="132" t="s">
        <v>147</v>
      </c>
      <c r="D8" s="82">
        <v>33</v>
      </c>
      <c r="E8" s="159"/>
    </row>
    <row r="9" spans="1:8" s="122" customFormat="1" ht="21" customHeight="1">
      <c r="A9" s="76" t="s">
        <v>370</v>
      </c>
      <c r="B9" s="360">
        <v>33</v>
      </c>
      <c r="C9" s="76" t="s">
        <v>371</v>
      </c>
      <c r="D9" s="361">
        <v>1000</v>
      </c>
      <c r="E9" s="159"/>
      <c r="G9" s="147"/>
      <c r="H9" s="147"/>
    </row>
    <row r="10" spans="1:8" s="122" customFormat="1" ht="21" customHeight="1">
      <c r="A10" s="128" t="s">
        <v>869</v>
      </c>
      <c r="B10" s="346">
        <v>33</v>
      </c>
      <c r="C10" s="128" t="s">
        <v>372</v>
      </c>
      <c r="D10" s="359">
        <v>1000</v>
      </c>
      <c r="G10" s="147"/>
      <c r="H10" s="147"/>
    </row>
    <row r="11" spans="1:8" s="122" customFormat="1" ht="44.25" customHeight="1">
      <c r="A11" s="391" t="s">
        <v>373</v>
      </c>
      <c r="B11" s="391"/>
      <c r="C11" s="391"/>
      <c r="D11" s="391"/>
      <c r="G11" s="147"/>
      <c r="H11" s="147"/>
    </row>
    <row r="12" spans="1:8" s="122" customFormat="1" ht="21" customHeight="1">
      <c r="A12" s="120"/>
      <c r="B12" s="131"/>
      <c r="C12" s="100"/>
      <c r="D12" s="98"/>
    </row>
    <row r="13" spans="1:8" s="122" customFormat="1" ht="21" customHeight="1">
      <c r="A13" s="120"/>
      <c r="B13" s="131"/>
      <c r="C13" s="100"/>
      <c r="D13" s="98"/>
    </row>
    <row r="14" spans="1:8" s="122" customFormat="1" ht="21" customHeight="1">
      <c r="A14" s="120"/>
      <c r="B14" s="131"/>
      <c r="C14" s="100"/>
      <c r="D14" s="98"/>
      <c r="E14" s="159"/>
    </row>
    <row r="15" spans="1:8" s="122" customFormat="1" ht="21" customHeight="1">
      <c r="A15" s="120"/>
      <c r="B15" s="131"/>
      <c r="C15" s="100"/>
      <c r="D15" s="98"/>
    </row>
    <row r="16" spans="1:8" s="122" customFormat="1" ht="21" customHeight="1">
      <c r="A16" s="120"/>
      <c r="B16" s="131"/>
      <c r="C16" s="100"/>
      <c r="D16" s="98"/>
      <c r="E16" s="148"/>
    </row>
    <row r="17" spans="1:4" s="122" customFormat="1" ht="21" customHeight="1">
      <c r="A17" s="120"/>
      <c r="B17" s="131"/>
      <c r="C17" s="100"/>
      <c r="D17" s="98"/>
    </row>
    <row r="18" spans="1:4" ht="22.15" customHeight="1"/>
    <row r="19" spans="1:4" ht="15" customHeight="1"/>
    <row r="20" spans="1:4" ht="36.75" customHeight="1"/>
    <row r="21" spans="1:4" ht="22.15" customHeight="1"/>
    <row r="22" spans="1:4" ht="22.15" customHeight="1"/>
  </sheetData>
  <mergeCells count="3">
    <mergeCell ref="A2:D2"/>
    <mergeCell ref="A1:B1"/>
    <mergeCell ref="A11:D1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2">
    <tabColor rgb="FF7030A0"/>
  </sheetPr>
  <dimension ref="A1:F35"/>
  <sheetViews>
    <sheetView showZeros="0" workbookViewId="0">
      <selection activeCell="I19" sqref="I19"/>
    </sheetView>
  </sheetViews>
  <sheetFormatPr defaultColWidth="9" defaultRowHeight="14.25"/>
  <cols>
    <col min="1" max="1" width="35.375" style="22" customWidth="1"/>
    <col min="2" max="2" width="12.625" style="18" customWidth="1"/>
    <col min="3" max="3" width="32.75" style="18" customWidth="1"/>
    <col min="4" max="4" width="13.37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77" t="s">
        <v>269</v>
      </c>
      <c r="B1" s="377"/>
      <c r="C1" s="122"/>
      <c r="D1" s="122"/>
    </row>
    <row r="2" spans="1:4" ht="31.5" customHeight="1">
      <c r="A2" s="383" t="s">
        <v>320</v>
      </c>
      <c r="B2" s="383"/>
      <c r="C2" s="383"/>
      <c r="D2" s="383"/>
    </row>
    <row r="3" spans="1:4" ht="24.75" customHeight="1">
      <c r="A3" s="396"/>
      <c r="B3" s="396"/>
      <c r="C3" s="19"/>
      <c r="D3" s="52" t="s">
        <v>196</v>
      </c>
    </row>
    <row r="4" spans="1:4" ht="24" customHeight="1">
      <c r="A4" s="72" t="s">
        <v>206</v>
      </c>
      <c r="B4" s="71" t="s">
        <v>207</v>
      </c>
      <c r="C4" s="72" t="s">
        <v>208</v>
      </c>
      <c r="D4" s="71" t="s">
        <v>207</v>
      </c>
    </row>
    <row r="5" spans="1:4" ht="24" customHeight="1">
      <c r="A5" s="191" t="s">
        <v>201</v>
      </c>
      <c r="B5" s="55">
        <f>B6</f>
        <v>0</v>
      </c>
      <c r="C5" s="191" t="s">
        <v>201</v>
      </c>
      <c r="D5" s="55">
        <f>B6</f>
        <v>0</v>
      </c>
    </row>
    <row r="6" spans="1:4" ht="24" customHeight="1">
      <c r="A6" s="192" t="s">
        <v>202</v>
      </c>
      <c r="B6" s="55">
        <f>B7+B11+B14+B15+B16</f>
        <v>0</v>
      </c>
      <c r="C6" s="192" t="s">
        <v>203</v>
      </c>
      <c r="D6" s="55">
        <f>D7+D11+D14+D15+D16</f>
        <v>0</v>
      </c>
    </row>
    <row r="7" spans="1:4" ht="21" customHeight="1">
      <c r="A7" s="149"/>
      <c r="B7" s="44"/>
      <c r="C7" s="149"/>
      <c r="D7" s="44"/>
    </row>
    <row r="8" spans="1:4" ht="21" customHeight="1">
      <c r="A8" s="150"/>
      <c r="B8" s="44"/>
      <c r="C8" s="150"/>
      <c r="D8" s="44"/>
    </row>
    <row r="9" spans="1:4" ht="21" customHeight="1">
      <c r="A9" s="150"/>
      <c r="B9" s="44"/>
      <c r="C9" s="150"/>
      <c r="D9" s="44"/>
    </row>
    <row r="10" spans="1:4" ht="21" customHeight="1">
      <c r="A10" s="150"/>
      <c r="B10" s="44"/>
      <c r="C10" s="150"/>
      <c r="D10" s="44"/>
    </row>
    <row r="11" spans="1:4" ht="21" customHeight="1">
      <c r="A11" s="149"/>
      <c r="B11" s="44"/>
      <c r="C11" s="149"/>
      <c r="D11" s="44"/>
    </row>
    <row r="12" spans="1:4" ht="21" customHeight="1">
      <c r="A12" s="150"/>
      <c r="B12" s="44"/>
      <c r="C12" s="150"/>
      <c r="D12" s="44"/>
    </row>
    <row r="13" spans="1:4" ht="21" customHeight="1">
      <c r="A13" s="150"/>
      <c r="B13" s="44"/>
      <c r="C13" s="150"/>
      <c r="D13" s="44"/>
    </row>
    <row r="14" spans="1:4" ht="21" customHeight="1">
      <c r="A14" s="149"/>
      <c r="B14" s="44"/>
      <c r="C14" s="149"/>
      <c r="D14" s="44"/>
    </row>
    <row r="15" spans="1:4" ht="21" customHeight="1">
      <c r="A15" s="149"/>
      <c r="B15" s="44"/>
      <c r="C15" s="149"/>
      <c r="D15" s="44"/>
    </row>
    <row r="16" spans="1:4" ht="21" customHeight="1">
      <c r="A16" s="149"/>
      <c r="B16" s="44"/>
      <c r="C16" s="149"/>
      <c r="D16" s="44"/>
    </row>
    <row r="17" spans="1:6" ht="21" customHeight="1">
      <c r="A17" s="44"/>
      <c r="B17" s="80"/>
      <c r="C17" s="151"/>
      <c r="D17" s="77"/>
    </row>
    <row r="18" spans="1:6" ht="24" customHeight="1">
      <c r="A18" s="20"/>
      <c r="B18" s="81"/>
      <c r="C18" s="21" t="s">
        <v>209</v>
      </c>
      <c r="D18" s="55">
        <f>D5-D6</f>
        <v>0</v>
      </c>
    </row>
    <row r="19" spans="1:6" ht="54.75" customHeight="1">
      <c r="A19" s="397" t="s">
        <v>1427</v>
      </c>
      <c r="B19" s="397"/>
      <c r="C19" s="397"/>
      <c r="D19" s="397"/>
      <c r="E19" s="397"/>
      <c r="F19" s="397"/>
    </row>
    <row r="20" spans="1:6">
      <c r="A20" s="18"/>
    </row>
    <row r="21" spans="1:6">
      <c r="A21" s="18"/>
    </row>
    <row r="22" spans="1:6">
      <c r="A22" s="18"/>
    </row>
    <row r="23" spans="1:6">
      <c r="A23" s="18"/>
    </row>
    <row r="24" spans="1:6">
      <c r="A24" s="18"/>
    </row>
    <row r="25" spans="1:6">
      <c r="A25" s="18"/>
    </row>
    <row r="26" spans="1:6">
      <c r="A26" s="18"/>
    </row>
    <row r="27" spans="1:6">
      <c r="A27" s="18"/>
    </row>
    <row r="28" spans="1:6">
      <c r="A28" s="18"/>
    </row>
    <row r="29" spans="1:6">
      <c r="A29" s="18"/>
    </row>
    <row r="30" spans="1:6">
      <c r="A30" s="18"/>
    </row>
    <row r="31" spans="1:6">
      <c r="A31" s="18"/>
    </row>
    <row r="32" spans="1:6">
      <c r="A32" s="18"/>
    </row>
    <row r="33" spans="1:1">
      <c r="A33" s="18"/>
    </row>
    <row r="34" spans="1:1">
      <c r="A34" s="18"/>
    </row>
    <row r="35" spans="1:1">
      <c r="A35" s="18"/>
    </row>
  </sheetData>
  <mergeCells count="4">
    <mergeCell ref="A2:D2"/>
    <mergeCell ref="A3:B3"/>
    <mergeCell ref="A1:B1"/>
    <mergeCell ref="A19:F19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</sheetPr>
  <dimension ref="A1:F25"/>
  <sheetViews>
    <sheetView workbookViewId="0">
      <selection activeCell="G29" sqref="G29"/>
    </sheetView>
  </sheetViews>
  <sheetFormatPr defaultColWidth="9" defaultRowHeight="14.25"/>
  <cols>
    <col min="1" max="1" width="25" style="22" customWidth="1"/>
    <col min="2" max="2" width="12.625" style="18" customWidth="1"/>
    <col min="3" max="3" width="22" style="18" customWidth="1"/>
    <col min="4" max="4" width="12.375" style="18" customWidth="1"/>
    <col min="5" max="5" width="10.625" style="18" customWidth="1"/>
    <col min="6" max="6" width="13.25" style="18" customWidth="1"/>
    <col min="7" max="7" width="31.625" style="18" customWidth="1"/>
    <col min="8" max="8" width="9" style="18"/>
    <col min="9" max="9" width="31.625" style="18" customWidth="1"/>
    <col min="10" max="16384" width="9" style="18"/>
  </cols>
  <sheetData>
    <row r="1" spans="1:6" ht="24" customHeight="1">
      <c r="A1" s="377" t="s">
        <v>1473</v>
      </c>
      <c r="B1" s="377"/>
      <c r="C1" s="122"/>
      <c r="D1" s="122"/>
    </row>
    <row r="2" spans="1:6" ht="38.25" customHeight="1">
      <c r="A2" s="424" t="s">
        <v>1472</v>
      </c>
      <c r="B2" s="424"/>
      <c r="C2" s="424"/>
      <c r="D2" s="424"/>
      <c r="E2" s="424"/>
      <c r="F2" s="424"/>
    </row>
    <row r="3" spans="1:6" ht="15.75" customHeight="1">
      <c r="A3" s="362"/>
      <c r="B3" s="362"/>
      <c r="C3" s="362"/>
      <c r="D3" s="362"/>
      <c r="E3" s="362"/>
      <c r="F3" s="362"/>
    </row>
    <row r="4" spans="1:6" ht="27.75" customHeight="1">
      <c r="A4" s="363"/>
      <c r="B4" s="363"/>
      <c r="C4" s="363"/>
      <c r="D4" s="363"/>
      <c r="E4" s="363"/>
      <c r="F4" s="364" t="s">
        <v>1463</v>
      </c>
    </row>
    <row r="5" spans="1:6" ht="27.75" customHeight="1">
      <c r="A5" s="425" t="s">
        <v>1464</v>
      </c>
      <c r="B5" s="426" t="s">
        <v>1465</v>
      </c>
      <c r="C5" s="425" t="s">
        <v>1466</v>
      </c>
      <c r="D5" s="425"/>
      <c r="E5" s="425"/>
      <c r="F5" s="425" t="s">
        <v>1467</v>
      </c>
    </row>
    <row r="6" spans="1:6" ht="51" customHeight="1">
      <c r="A6" s="425"/>
      <c r="B6" s="426"/>
      <c r="C6" s="365" t="s">
        <v>1468</v>
      </c>
      <c r="D6" s="366" t="s">
        <v>1469</v>
      </c>
      <c r="E6" s="366" t="s">
        <v>1470</v>
      </c>
      <c r="F6" s="425"/>
    </row>
    <row r="7" spans="1:6" ht="27.75" customHeight="1">
      <c r="A7" s="367">
        <f>B7+C7+F7</f>
        <v>5116.05</v>
      </c>
      <c r="B7" s="368">
        <v>30</v>
      </c>
      <c r="C7" s="368">
        <f>D7+E7</f>
        <v>3739</v>
      </c>
      <c r="D7" s="368">
        <v>200</v>
      </c>
      <c r="E7" s="368">
        <v>3539</v>
      </c>
      <c r="F7" s="369">
        <v>1347.05</v>
      </c>
    </row>
    <row r="8" spans="1:6" ht="21.75" customHeight="1">
      <c r="A8" s="423" t="s">
        <v>1471</v>
      </c>
      <c r="B8" s="423"/>
      <c r="C8" s="423"/>
      <c r="D8" s="423"/>
      <c r="E8" s="423"/>
      <c r="F8" s="423"/>
    </row>
    <row r="9" spans="1:6">
      <c r="A9" s="18"/>
    </row>
    <row r="10" spans="1:6">
      <c r="A10" s="18"/>
    </row>
    <row r="11" spans="1:6">
      <c r="A11" s="18"/>
    </row>
    <row r="12" spans="1:6">
      <c r="A12" s="18"/>
    </row>
    <row r="13" spans="1:6">
      <c r="A13" s="18"/>
    </row>
    <row r="14" spans="1:6">
      <c r="A14" s="18"/>
    </row>
    <row r="15" spans="1:6">
      <c r="A15" s="18"/>
    </row>
    <row r="16" spans="1:6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</sheetData>
  <mergeCells count="7">
    <mergeCell ref="A8:F8"/>
    <mergeCell ref="A1:B1"/>
    <mergeCell ref="A2:F2"/>
    <mergeCell ref="A5:A6"/>
    <mergeCell ref="B5:B6"/>
    <mergeCell ref="C5:E5"/>
    <mergeCell ref="F5:F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/>
  </sheetPr>
  <dimension ref="A1:W32"/>
  <sheetViews>
    <sheetView showZeros="0" topLeftCell="A4" workbookViewId="0">
      <selection activeCell="B25" sqref="B25"/>
    </sheetView>
  </sheetViews>
  <sheetFormatPr defaultRowHeight="20.45" customHeight="1"/>
  <cols>
    <col min="1" max="1" width="38.375" style="217" customWidth="1"/>
    <col min="2" max="2" width="24.125" style="224" customWidth="1"/>
    <col min="3" max="3" width="24.125" style="225" customWidth="1"/>
    <col min="4" max="4" width="9" style="220"/>
    <col min="5" max="16384" width="9" style="217"/>
  </cols>
  <sheetData>
    <row r="1" spans="1:23" s="5" customFormat="1" ht="27.75" customHeight="1">
      <c r="A1" s="226" t="s">
        <v>82</v>
      </c>
      <c r="B1" s="226"/>
      <c r="C1" s="226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220" customFormat="1" ht="24.75">
      <c r="A2" s="370" t="s">
        <v>300</v>
      </c>
      <c r="B2" s="370"/>
      <c r="C2" s="370"/>
    </row>
    <row r="3" spans="1:23" s="220" customFormat="1" ht="20.45" customHeight="1">
      <c r="A3" s="217"/>
      <c r="B3" s="222"/>
      <c r="C3" s="228" t="s">
        <v>150</v>
      </c>
    </row>
    <row r="4" spans="1:23" s="220" customFormat="1" ht="24" customHeight="1">
      <c r="A4" s="237" t="s">
        <v>161</v>
      </c>
      <c r="B4" s="238" t="s">
        <v>152</v>
      </c>
      <c r="C4" s="239" t="s">
        <v>153</v>
      </c>
    </row>
    <row r="5" spans="1:23" s="220" customFormat="1" ht="23.25" customHeight="1">
      <c r="A5" s="235" t="s">
        <v>162</v>
      </c>
      <c r="B5" s="229">
        <v>624833</v>
      </c>
      <c r="C5" s="350">
        <v>16.8</v>
      </c>
    </row>
    <row r="6" spans="1:23" s="220" customFormat="1" ht="23.25" customHeight="1">
      <c r="A6" s="233" t="s">
        <v>163</v>
      </c>
      <c r="B6" s="284">
        <v>49807</v>
      </c>
      <c r="C6" s="285">
        <v>18.3</v>
      </c>
    </row>
    <row r="7" spans="1:23" s="220" customFormat="1" ht="23.25" customHeight="1">
      <c r="A7" s="233" t="s">
        <v>164</v>
      </c>
      <c r="B7" s="284">
        <v>15975</v>
      </c>
      <c r="C7" s="285">
        <v>21.8</v>
      </c>
    </row>
    <row r="8" spans="1:23" s="220" customFormat="1" ht="23.25" customHeight="1">
      <c r="A8" s="233" t="s">
        <v>165</v>
      </c>
      <c r="B8" s="284">
        <v>105301</v>
      </c>
      <c r="C8" s="285">
        <v>9.9</v>
      </c>
    </row>
    <row r="9" spans="1:23" s="220" customFormat="1" ht="23.25" customHeight="1">
      <c r="A9" s="233" t="s">
        <v>166</v>
      </c>
      <c r="B9" s="284">
        <v>1016</v>
      </c>
      <c r="C9" s="285">
        <v>5.8</v>
      </c>
    </row>
    <row r="10" spans="1:23" s="220" customFormat="1" ht="23.25" customHeight="1">
      <c r="A10" s="233" t="s">
        <v>138</v>
      </c>
      <c r="B10" s="284">
        <v>5748</v>
      </c>
      <c r="C10" s="285">
        <v>0.8</v>
      </c>
    </row>
    <row r="11" spans="1:23" s="220" customFormat="1" ht="23.25" customHeight="1">
      <c r="A11" s="233" t="s">
        <v>167</v>
      </c>
      <c r="B11" s="284">
        <v>69351</v>
      </c>
      <c r="C11" s="285">
        <v>22.2</v>
      </c>
    </row>
    <row r="12" spans="1:23" s="220" customFormat="1" ht="23.25" customHeight="1">
      <c r="A12" s="233" t="s">
        <v>168</v>
      </c>
      <c r="B12" s="284">
        <v>61401</v>
      </c>
      <c r="C12" s="285">
        <v>21.5</v>
      </c>
    </row>
    <row r="13" spans="1:23" s="220" customFormat="1" ht="23.25" customHeight="1">
      <c r="A13" s="233" t="s">
        <v>169</v>
      </c>
      <c r="B13" s="284">
        <v>39832</v>
      </c>
      <c r="C13" s="285">
        <v>11.1</v>
      </c>
    </row>
    <row r="14" spans="1:23" s="220" customFormat="1" ht="23.25" customHeight="1">
      <c r="A14" s="233" t="s">
        <v>170</v>
      </c>
      <c r="B14" s="284">
        <v>74709</v>
      </c>
      <c r="C14" s="285">
        <v>27.6</v>
      </c>
    </row>
    <row r="15" spans="1:23" s="220" customFormat="1" ht="23.25" customHeight="1">
      <c r="A15" s="233" t="s">
        <v>139</v>
      </c>
      <c r="B15" s="284">
        <v>104367</v>
      </c>
      <c r="C15" s="285">
        <v>1.2</v>
      </c>
    </row>
    <row r="16" spans="1:23" s="220" customFormat="1" ht="23.25" customHeight="1">
      <c r="A16" s="233" t="s">
        <v>140</v>
      </c>
      <c r="B16" s="284">
        <v>50777</v>
      </c>
      <c r="C16" s="285">
        <v>20.5</v>
      </c>
    </row>
    <row r="17" spans="1:3" s="220" customFormat="1" ht="23.25" customHeight="1">
      <c r="A17" s="233" t="s">
        <v>141</v>
      </c>
      <c r="B17" s="284">
        <v>5143</v>
      </c>
      <c r="C17" s="285">
        <v>19.3</v>
      </c>
    </row>
    <row r="18" spans="1:3" s="220" customFormat="1" ht="23.25" customHeight="1">
      <c r="A18" s="233" t="s">
        <v>142</v>
      </c>
      <c r="B18" s="284">
        <v>3051</v>
      </c>
      <c r="C18" s="285">
        <v>-11</v>
      </c>
    </row>
    <row r="19" spans="1:3" s="223" customFormat="1" ht="23.25" customHeight="1">
      <c r="A19" s="233" t="s">
        <v>143</v>
      </c>
      <c r="B19" s="284">
        <v>7672</v>
      </c>
      <c r="C19" s="285">
        <v>58.4</v>
      </c>
    </row>
    <row r="20" spans="1:3" s="223" customFormat="1" ht="23.25" customHeight="1">
      <c r="A20" s="233" t="s">
        <v>144</v>
      </c>
      <c r="B20" s="284">
        <v>21506</v>
      </c>
      <c r="C20" s="285">
        <v>64.099999999999994</v>
      </c>
    </row>
    <row r="21" spans="1:3" s="223" customFormat="1" ht="23.25" customHeight="1">
      <c r="A21" s="233" t="s">
        <v>145</v>
      </c>
      <c r="B21" s="284">
        <v>504</v>
      </c>
      <c r="C21" s="285">
        <v>-24.9</v>
      </c>
    </row>
    <row r="22" spans="1:3" s="223" customFormat="1" ht="23.25" customHeight="1">
      <c r="A22" s="233" t="s">
        <v>171</v>
      </c>
      <c r="B22" s="284">
        <v>8672</v>
      </c>
      <c r="C22" s="285">
        <v>128.19999999999999</v>
      </c>
    </row>
    <row r="23" spans="1:3" s="223" customFormat="1" ht="23.25" customHeight="1">
      <c r="A23" s="233" t="s">
        <v>177</v>
      </c>
      <c r="B23" s="284">
        <v>1</v>
      </c>
      <c r="C23" s="234"/>
    </row>
    <row r="24" spans="1:3" s="223" customFormat="1" ht="23.25" customHeight="1">
      <c r="A24" s="236" t="s">
        <v>172</v>
      </c>
      <c r="B24" s="229">
        <v>168887</v>
      </c>
      <c r="C24" s="285">
        <v>55.4</v>
      </c>
    </row>
    <row r="25" spans="1:3" s="223" customFormat="1" ht="23.25" customHeight="1">
      <c r="A25" s="236" t="s">
        <v>173</v>
      </c>
      <c r="B25" s="231">
        <v>5</v>
      </c>
      <c r="C25" s="285">
        <v>-75</v>
      </c>
    </row>
    <row r="26" spans="1:3" s="223" customFormat="1" ht="23.25" customHeight="1">
      <c r="A26" s="236" t="s">
        <v>174</v>
      </c>
      <c r="B26" s="231"/>
      <c r="C26" s="232"/>
    </row>
    <row r="27" spans="1:3" s="223" customFormat="1" ht="24.6" customHeight="1">
      <c r="A27" s="217"/>
      <c r="B27" s="224"/>
      <c r="C27" s="225"/>
    </row>
    <row r="28" spans="1:3" s="223" customFormat="1" ht="24.6" customHeight="1">
      <c r="A28" s="217"/>
      <c r="B28" s="224"/>
      <c r="C28" s="225"/>
    </row>
    <row r="29" spans="1:3" s="220" customFormat="1" ht="24.6" customHeight="1">
      <c r="A29" s="217"/>
      <c r="B29" s="224"/>
      <c r="C29" s="225"/>
    </row>
    <row r="30" spans="1:3" s="223" customFormat="1" ht="20.45" customHeight="1">
      <c r="A30" s="217"/>
      <c r="B30" s="224"/>
      <c r="C30" s="225"/>
    </row>
    <row r="31" spans="1:3" s="223" customFormat="1" ht="20.45" customHeight="1">
      <c r="A31" s="217"/>
      <c r="B31" s="224"/>
      <c r="C31" s="225"/>
    </row>
    <row r="32" spans="1:3" s="223" customFormat="1" ht="20.45" customHeight="1">
      <c r="A32" s="217"/>
      <c r="B32" s="224"/>
      <c r="C32" s="225"/>
    </row>
  </sheetData>
  <mergeCells count="1">
    <mergeCell ref="A2:C2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00FF00"/>
  </sheetPr>
  <dimension ref="A1:G38"/>
  <sheetViews>
    <sheetView showZeros="0" topLeftCell="A19" workbookViewId="0">
      <selection activeCell="D33" sqref="D33"/>
    </sheetView>
  </sheetViews>
  <sheetFormatPr defaultRowHeight="21.95" customHeight="1"/>
  <cols>
    <col min="1" max="1" width="29.125" style="88" customWidth="1"/>
    <col min="2" max="2" width="12.125" style="88" customWidth="1"/>
    <col min="3" max="3" width="8.875" style="88" customWidth="1"/>
    <col min="4" max="4" width="31.125" style="88" customWidth="1"/>
    <col min="5" max="5" width="12" style="88" customWidth="1"/>
    <col min="6" max="6" width="9.125" style="88" customWidth="1"/>
    <col min="7" max="7" width="13.5" style="88" customWidth="1"/>
    <col min="8" max="254" width="9" style="88"/>
    <col min="255" max="255" width="4.875" style="88" customWidth="1"/>
    <col min="256" max="256" width="30.625" style="88" customWidth="1"/>
    <col min="257" max="257" width="17" style="88" customWidth="1"/>
    <col min="258" max="258" width="13.5" style="88" customWidth="1"/>
    <col min="259" max="259" width="32.125" style="88" customWidth="1"/>
    <col min="260" max="260" width="15.5" style="88" customWidth="1"/>
    <col min="261" max="261" width="12.25" style="88" customWidth="1"/>
    <col min="262" max="510" width="9" style="88"/>
    <col min="511" max="511" width="4.875" style="88" customWidth="1"/>
    <col min="512" max="512" width="30.625" style="88" customWidth="1"/>
    <col min="513" max="513" width="17" style="88" customWidth="1"/>
    <col min="514" max="514" width="13.5" style="88" customWidth="1"/>
    <col min="515" max="515" width="32.125" style="88" customWidth="1"/>
    <col min="516" max="516" width="15.5" style="88" customWidth="1"/>
    <col min="517" max="517" width="12.25" style="88" customWidth="1"/>
    <col min="518" max="766" width="9" style="88"/>
    <col min="767" max="767" width="4.875" style="88" customWidth="1"/>
    <col min="768" max="768" width="30.625" style="88" customWidth="1"/>
    <col min="769" max="769" width="17" style="88" customWidth="1"/>
    <col min="770" max="770" width="13.5" style="88" customWidth="1"/>
    <col min="771" max="771" width="32.125" style="88" customWidth="1"/>
    <col min="772" max="772" width="15.5" style="88" customWidth="1"/>
    <col min="773" max="773" width="12.25" style="88" customWidth="1"/>
    <col min="774" max="1022" width="9" style="88"/>
    <col min="1023" max="1023" width="4.875" style="88" customWidth="1"/>
    <col min="1024" max="1024" width="30.625" style="88" customWidth="1"/>
    <col min="1025" max="1025" width="17" style="88" customWidth="1"/>
    <col min="1026" max="1026" width="13.5" style="88" customWidth="1"/>
    <col min="1027" max="1027" width="32.125" style="88" customWidth="1"/>
    <col min="1028" max="1028" width="15.5" style="88" customWidth="1"/>
    <col min="1029" max="1029" width="12.25" style="88" customWidth="1"/>
    <col min="1030" max="1278" width="9" style="88"/>
    <col min="1279" max="1279" width="4.875" style="88" customWidth="1"/>
    <col min="1280" max="1280" width="30.625" style="88" customWidth="1"/>
    <col min="1281" max="1281" width="17" style="88" customWidth="1"/>
    <col min="1282" max="1282" width="13.5" style="88" customWidth="1"/>
    <col min="1283" max="1283" width="32.125" style="88" customWidth="1"/>
    <col min="1284" max="1284" width="15.5" style="88" customWidth="1"/>
    <col min="1285" max="1285" width="12.25" style="88" customWidth="1"/>
    <col min="1286" max="1534" width="9" style="88"/>
    <col min="1535" max="1535" width="4.875" style="88" customWidth="1"/>
    <col min="1536" max="1536" width="30.625" style="88" customWidth="1"/>
    <col min="1537" max="1537" width="17" style="88" customWidth="1"/>
    <col min="1538" max="1538" width="13.5" style="88" customWidth="1"/>
    <col min="1539" max="1539" width="32.125" style="88" customWidth="1"/>
    <col min="1540" max="1540" width="15.5" style="88" customWidth="1"/>
    <col min="1541" max="1541" width="12.25" style="88" customWidth="1"/>
    <col min="1542" max="1790" width="9" style="88"/>
    <col min="1791" max="1791" width="4.875" style="88" customWidth="1"/>
    <col min="1792" max="1792" width="30.625" style="88" customWidth="1"/>
    <col min="1793" max="1793" width="17" style="88" customWidth="1"/>
    <col min="1794" max="1794" width="13.5" style="88" customWidth="1"/>
    <col min="1795" max="1795" width="32.125" style="88" customWidth="1"/>
    <col min="1796" max="1796" width="15.5" style="88" customWidth="1"/>
    <col min="1797" max="1797" width="12.25" style="88" customWidth="1"/>
    <col min="1798" max="2046" width="9" style="88"/>
    <col min="2047" max="2047" width="4.875" style="88" customWidth="1"/>
    <col min="2048" max="2048" width="30.625" style="88" customWidth="1"/>
    <col min="2049" max="2049" width="17" style="88" customWidth="1"/>
    <col min="2050" max="2050" width="13.5" style="88" customWidth="1"/>
    <col min="2051" max="2051" width="32.125" style="88" customWidth="1"/>
    <col min="2052" max="2052" width="15.5" style="88" customWidth="1"/>
    <col min="2053" max="2053" width="12.25" style="88" customWidth="1"/>
    <col min="2054" max="2302" width="9" style="88"/>
    <col min="2303" max="2303" width="4.875" style="88" customWidth="1"/>
    <col min="2304" max="2304" width="30.625" style="88" customWidth="1"/>
    <col min="2305" max="2305" width="17" style="88" customWidth="1"/>
    <col min="2306" max="2306" width="13.5" style="88" customWidth="1"/>
    <col min="2307" max="2307" width="32.125" style="88" customWidth="1"/>
    <col min="2308" max="2308" width="15.5" style="88" customWidth="1"/>
    <col min="2309" max="2309" width="12.25" style="88" customWidth="1"/>
    <col min="2310" max="2558" width="9" style="88"/>
    <col min="2559" max="2559" width="4.875" style="88" customWidth="1"/>
    <col min="2560" max="2560" width="30.625" style="88" customWidth="1"/>
    <col min="2561" max="2561" width="17" style="88" customWidth="1"/>
    <col min="2562" max="2562" width="13.5" style="88" customWidth="1"/>
    <col min="2563" max="2563" width="32.125" style="88" customWidth="1"/>
    <col min="2564" max="2564" width="15.5" style="88" customWidth="1"/>
    <col min="2565" max="2565" width="12.25" style="88" customWidth="1"/>
    <col min="2566" max="2814" width="9" style="88"/>
    <col min="2815" max="2815" width="4.875" style="88" customWidth="1"/>
    <col min="2816" max="2816" width="30.625" style="88" customWidth="1"/>
    <col min="2817" max="2817" width="17" style="88" customWidth="1"/>
    <col min="2818" max="2818" width="13.5" style="88" customWidth="1"/>
    <col min="2819" max="2819" width="32.125" style="88" customWidth="1"/>
    <col min="2820" max="2820" width="15.5" style="88" customWidth="1"/>
    <col min="2821" max="2821" width="12.25" style="88" customWidth="1"/>
    <col min="2822" max="3070" width="9" style="88"/>
    <col min="3071" max="3071" width="4.875" style="88" customWidth="1"/>
    <col min="3072" max="3072" width="30.625" style="88" customWidth="1"/>
    <col min="3073" max="3073" width="17" style="88" customWidth="1"/>
    <col min="3074" max="3074" width="13.5" style="88" customWidth="1"/>
    <col min="3075" max="3075" width="32.125" style="88" customWidth="1"/>
    <col min="3076" max="3076" width="15.5" style="88" customWidth="1"/>
    <col min="3077" max="3077" width="12.25" style="88" customWidth="1"/>
    <col min="3078" max="3326" width="9" style="88"/>
    <col min="3327" max="3327" width="4.875" style="88" customWidth="1"/>
    <col min="3328" max="3328" width="30.625" style="88" customWidth="1"/>
    <col min="3329" max="3329" width="17" style="88" customWidth="1"/>
    <col min="3330" max="3330" width="13.5" style="88" customWidth="1"/>
    <col min="3331" max="3331" width="32.125" style="88" customWidth="1"/>
    <col min="3332" max="3332" width="15.5" style="88" customWidth="1"/>
    <col min="3333" max="3333" width="12.25" style="88" customWidth="1"/>
    <col min="3334" max="3582" width="9" style="88"/>
    <col min="3583" max="3583" width="4.875" style="88" customWidth="1"/>
    <col min="3584" max="3584" width="30.625" style="88" customWidth="1"/>
    <col min="3585" max="3585" width="17" style="88" customWidth="1"/>
    <col min="3586" max="3586" width="13.5" style="88" customWidth="1"/>
    <col min="3587" max="3587" width="32.125" style="88" customWidth="1"/>
    <col min="3588" max="3588" width="15.5" style="88" customWidth="1"/>
    <col min="3589" max="3589" width="12.25" style="88" customWidth="1"/>
    <col min="3590" max="3838" width="9" style="88"/>
    <col min="3839" max="3839" width="4.875" style="88" customWidth="1"/>
    <col min="3840" max="3840" width="30.625" style="88" customWidth="1"/>
    <col min="3841" max="3841" width="17" style="88" customWidth="1"/>
    <col min="3842" max="3842" width="13.5" style="88" customWidth="1"/>
    <col min="3843" max="3843" width="32.125" style="88" customWidth="1"/>
    <col min="3844" max="3844" width="15.5" style="88" customWidth="1"/>
    <col min="3845" max="3845" width="12.25" style="88" customWidth="1"/>
    <col min="3846" max="4094" width="9" style="88"/>
    <col min="4095" max="4095" width="4.875" style="88" customWidth="1"/>
    <col min="4096" max="4096" width="30.625" style="88" customWidth="1"/>
    <col min="4097" max="4097" width="17" style="88" customWidth="1"/>
    <col min="4098" max="4098" width="13.5" style="88" customWidth="1"/>
    <col min="4099" max="4099" width="32.125" style="88" customWidth="1"/>
    <col min="4100" max="4100" width="15.5" style="88" customWidth="1"/>
    <col min="4101" max="4101" width="12.25" style="88" customWidth="1"/>
    <col min="4102" max="4350" width="9" style="88"/>
    <col min="4351" max="4351" width="4.875" style="88" customWidth="1"/>
    <col min="4352" max="4352" width="30.625" style="88" customWidth="1"/>
    <col min="4353" max="4353" width="17" style="88" customWidth="1"/>
    <col min="4354" max="4354" width="13.5" style="88" customWidth="1"/>
    <col min="4355" max="4355" width="32.125" style="88" customWidth="1"/>
    <col min="4356" max="4356" width="15.5" style="88" customWidth="1"/>
    <col min="4357" max="4357" width="12.25" style="88" customWidth="1"/>
    <col min="4358" max="4606" width="9" style="88"/>
    <col min="4607" max="4607" width="4.875" style="88" customWidth="1"/>
    <col min="4608" max="4608" width="30.625" style="88" customWidth="1"/>
    <col min="4609" max="4609" width="17" style="88" customWidth="1"/>
    <col min="4610" max="4610" width="13.5" style="88" customWidth="1"/>
    <col min="4611" max="4611" width="32.125" style="88" customWidth="1"/>
    <col min="4612" max="4612" width="15.5" style="88" customWidth="1"/>
    <col min="4613" max="4613" width="12.25" style="88" customWidth="1"/>
    <col min="4614" max="4862" width="9" style="88"/>
    <col min="4863" max="4863" width="4.875" style="88" customWidth="1"/>
    <col min="4864" max="4864" width="30.625" style="88" customWidth="1"/>
    <col min="4865" max="4865" width="17" style="88" customWidth="1"/>
    <col min="4866" max="4866" width="13.5" style="88" customWidth="1"/>
    <col min="4867" max="4867" width="32.125" style="88" customWidth="1"/>
    <col min="4868" max="4868" width="15.5" style="88" customWidth="1"/>
    <col min="4869" max="4869" width="12.25" style="88" customWidth="1"/>
    <col min="4870" max="5118" width="9" style="88"/>
    <col min="5119" max="5119" width="4.875" style="88" customWidth="1"/>
    <col min="5120" max="5120" width="30.625" style="88" customWidth="1"/>
    <col min="5121" max="5121" width="17" style="88" customWidth="1"/>
    <col min="5122" max="5122" width="13.5" style="88" customWidth="1"/>
    <col min="5123" max="5123" width="32.125" style="88" customWidth="1"/>
    <col min="5124" max="5124" width="15.5" style="88" customWidth="1"/>
    <col min="5125" max="5125" width="12.25" style="88" customWidth="1"/>
    <col min="5126" max="5374" width="9" style="88"/>
    <col min="5375" max="5375" width="4.875" style="88" customWidth="1"/>
    <col min="5376" max="5376" width="30.625" style="88" customWidth="1"/>
    <col min="5377" max="5377" width="17" style="88" customWidth="1"/>
    <col min="5378" max="5378" width="13.5" style="88" customWidth="1"/>
    <col min="5379" max="5379" width="32.125" style="88" customWidth="1"/>
    <col min="5380" max="5380" width="15.5" style="88" customWidth="1"/>
    <col min="5381" max="5381" width="12.25" style="88" customWidth="1"/>
    <col min="5382" max="5630" width="9" style="88"/>
    <col min="5631" max="5631" width="4.875" style="88" customWidth="1"/>
    <col min="5632" max="5632" width="30.625" style="88" customWidth="1"/>
    <col min="5633" max="5633" width="17" style="88" customWidth="1"/>
    <col min="5634" max="5634" width="13.5" style="88" customWidth="1"/>
    <col min="5635" max="5635" width="32.125" style="88" customWidth="1"/>
    <col min="5636" max="5636" width="15.5" style="88" customWidth="1"/>
    <col min="5637" max="5637" width="12.25" style="88" customWidth="1"/>
    <col min="5638" max="5886" width="9" style="88"/>
    <col min="5887" max="5887" width="4.875" style="88" customWidth="1"/>
    <col min="5888" max="5888" width="30.625" style="88" customWidth="1"/>
    <col min="5889" max="5889" width="17" style="88" customWidth="1"/>
    <col min="5890" max="5890" width="13.5" style="88" customWidth="1"/>
    <col min="5891" max="5891" width="32.125" style="88" customWidth="1"/>
    <col min="5892" max="5892" width="15.5" style="88" customWidth="1"/>
    <col min="5893" max="5893" width="12.25" style="88" customWidth="1"/>
    <col min="5894" max="6142" width="9" style="88"/>
    <col min="6143" max="6143" width="4.875" style="88" customWidth="1"/>
    <col min="6144" max="6144" width="30.625" style="88" customWidth="1"/>
    <col min="6145" max="6145" width="17" style="88" customWidth="1"/>
    <col min="6146" max="6146" width="13.5" style="88" customWidth="1"/>
    <col min="6147" max="6147" width="32.125" style="88" customWidth="1"/>
    <col min="6148" max="6148" width="15.5" style="88" customWidth="1"/>
    <col min="6149" max="6149" width="12.25" style="88" customWidth="1"/>
    <col min="6150" max="6398" width="9" style="88"/>
    <col min="6399" max="6399" width="4.875" style="88" customWidth="1"/>
    <col min="6400" max="6400" width="30.625" style="88" customWidth="1"/>
    <col min="6401" max="6401" width="17" style="88" customWidth="1"/>
    <col min="6402" max="6402" width="13.5" style="88" customWidth="1"/>
    <col min="6403" max="6403" width="32.125" style="88" customWidth="1"/>
    <col min="6404" max="6404" width="15.5" style="88" customWidth="1"/>
    <col min="6405" max="6405" width="12.25" style="88" customWidth="1"/>
    <col min="6406" max="6654" width="9" style="88"/>
    <col min="6655" max="6655" width="4.875" style="88" customWidth="1"/>
    <col min="6656" max="6656" width="30.625" style="88" customWidth="1"/>
    <col min="6657" max="6657" width="17" style="88" customWidth="1"/>
    <col min="6658" max="6658" width="13.5" style="88" customWidth="1"/>
    <col min="6659" max="6659" width="32.125" style="88" customWidth="1"/>
    <col min="6660" max="6660" width="15.5" style="88" customWidth="1"/>
    <col min="6661" max="6661" width="12.25" style="88" customWidth="1"/>
    <col min="6662" max="6910" width="9" style="88"/>
    <col min="6911" max="6911" width="4.875" style="88" customWidth="1"/>
    <col min="6912" max="6912" width="30.625" style="88" customWidth="1"/>
    <col min="6913" max="6913" width="17" style="88" customWidth="1"/>
    <col min="6914" max="6914" width="13.5" style="88" customWidth="1"/>
    <col min="6915" max="6915" width="32.125" style="88" customWidth="1"/>
    <col min="6916" max="6916" width="15.5" style="88" customWidth="1"/>
    <col min="6917" max="6917" width="12.25" style="88" customWidth="1"/>
    <col min="6918" max="7166" width="9" style="88"/>
    <col min="7167" max="7167" width="4.875" style="88" customWidth="1"/>
    <col min="7168" max="7168" width="30.625" style="88" customWidth="1"/>
    <col min="7169" max="7169" width="17" style="88" customWidth="1"/>
    <col min="7170" max="7170" width="13.5" style="88" customWidth="1"/>
    <col min="7171" max="7171" width="32.125" style="88" customWidth="1"/>
    <col min="7172" max="7172" width="15.5" style="88" customWidth="1"/>
    <col min="7173" max="7173" width="12.25" style="88" customWidth="1"/>
    <col min="7174" max="7422" width="9" style="88"/>
    <col min="7423" max="7423" width="4.875" style="88" customWidth="1"/>
    <col min="7424" max="7424" width="30.625" style="88" customWidth="1"/>
    <col min="7425" max="7425" width="17" style="88" customWidth="1"/>
    <col min="7426" max="7426" width="13.5" style="88" customWidth="1"/>
    <col min="7427" max="7427" width="32.125" style="88" customWidth="1"/>
    <col min="7428" max="7428" width="15.5" style="88" customWidth="1"/>
    <col min="7429" max="7429" width="12.25" style="88" customWidth="1"/>
    <col min="7430" max="7678" width="9" style="88"/>
    <col min="7679" max="7679" width="4.875" style="88" customWidth="1"/>
    <col min="7680" max="7680" width="30.625" style="88" customWidth="1"/>
    <col min="7681" max="7681" width="17" style="88" customWidth="1"/>
    <col min="7682" max="7682" width="13.5" style="88" customWidth="1"/>
    <col min="7683" max="7683" width="32.125" style="88" customWidth="1"/>
    <col min="7684" max="7684" width="15.5" style="88" customWidth="1"/>
    <col min="7685" max="7685" width="12.25" style="88" customWidth="1"/>
    <col min="7686" max="7934" width="9" style="88"/>
    <col min="7935" max="7935" width="4.875" style="88" customWidth="1"/>
    <col min="7936" max="7936" width="30.625" style="88" customWidth="1"/>
    <col min="7937" max="7937" width="17" style="88" customWidth="1"/>
    <col min="7938" max="7938" width="13.5" style="88" customWidth="1"/>
    <col min="7939" max="7939" width="32.125" style="88" customWidth="1"/>
    <col min="7940" max="7940" width="15.5" style="88" customWidth="1"/>
    <col min="7941" max="7941" width="12.25" style="88" customWidth="1"/>
    <col min="7942" max="8190" width="9" style="88"/>
    <col min="8191" max="8191" width="4.875" style="88" customWidth="1"/>
    <col min="8192" max="8192" width="30.625" style="88" customWidth="1"/>
    <col min="8193" max="8193" width="17" style="88" customWidth="1"/>
    <col min="8194" max="8194" width="13.5" style="88" customWidth="1"/>
    <col min="8195" max="8195" width="32.125" style="88" customWidth="1"/>
    <col min="8196" max="8196" width="15.5" style="88" customWidth="1"/>
    <col min="8197" max="8197" width="12.25" style="88" customWidth="1"/>
    <col min="8198" max="8446" width="9" style="88"/>
    <col min="8447" max="8447" width="4.875" style="88" customWidth="1"/>
    <col min="8448" max="8448" width="30.625" style="88" customWidth="1"/>
    <col min="8449" max="8449" width="17" style="88" customWidth="1"/>
    <col min="8450" max="8450" width="13.5" style="88" customWidth="1"/>
    <col min="8451" max="8451" width="32.125" style="88" customWidth="1"/>
    <col min="8452" max="8452" width="15.5" style="88" customWidth="1"/>
    <col min="8453" max="8453" width="12.25" style="88" customWidth="1"/>
    <col min="8454" max="8702" width="9" style="88"/>
    <col min="8703" max="8703" width="4.875" style="88" customWidth="1"/>
    <col min="8704" max="8704" width="30.625" style="88" customWidth="1"/>
    <col min="8705" max="8705" width="17" style="88" customWidth="1"/>
    <col min="8706" max="8706" width="13.5" style="88" customWidth="1"/>
    <col min="8707" max="8707" width="32.125" style="88" customWidth="1"/>
    <col min="8708" max="8708" width="15.5" style="88" customWidth="1"/>
    <col min="8709" max="8709" width="12.25" style="88" customWidth="1"/>
    <col min="8710" max="8958" width="9" style="88"/>
    <col min="8959" max="8959" width="4.875" style="88" customWidth="1"/>
    <col min="8960" max="8960" width="30.625" style="88" customWidth="1"/>
    <col min="8961" max="8961" width="17" style="88" customWidth="1"/>
    <col min="8962" max="8962" width="13.5" style="88" customWidth="1"/>
    <col min="8963" max="8963" width="32.125" style="88" customWidth="1"/>
    <col min="8964" max="8964" width="15.5" style="88" customWidth="1"/>
    <col min="8965" max="8965" width="12.25" style="88" customWidth="1"/>
    <col min="8966" max="9214" width="9" style="88"/>
    <col min="9215" max="9215" width="4.875" style="88" customWidth="1"/>
    <col min="9216" max="9216" width="30.625" style="88" customWidth="1"/>
    <col min="9217" max="9217" width="17" style="88" customWidth="1"/>
    <col min="9218" max="9218" width="13.5" style="88" customWidth="1"/>
    <col min="9219" max="9219" width="32.125" style="88" customWidth="1"/>
    <col min="9220" max="9220" width="15.5" style="88" customWidth="1"/>
    <col min="9221" max="9221" width="12.25" style="88" customWidth="1"/>
    <col min="9222" max="9470" width="9" style="88"/>
    <col min="9471" max="9471" width="4.875" style="88" customWidth="1"/>
    <col min="9472" max="9472" width="30.625" style="88" customWidth="1"/>
    <col min="9473" max="9473" width="17" style="88" customWidth="1"/>
    <col min="9474" max="9474" width="13.5" style="88" customWidth="1"/>
    <col min="9475" max="9475" width="32.125" style="88" customWidth="1"/>
    <col min="9476" max="9476" width="15.5" style="88" customWidth="1"/>
    <col min="9477" max="9477" width="12.25" style="88" customWidth="1"/>
    <col min="9478" max="9726" width="9" style="88"/>
    <col min="9727" max="9727" width="4.875" style="88" customWidth="1"/>
    <col min="9728" max="9728" width="30.625" style="88" customWidth="1"/>
    <col min="9729" max="9729" width="17" style="88" customWidth="1"/>
    <col min="9730" max="9730" width="13.5" style="88" customWidth="1"/>
    <col min="9731" max="9731" width="32.125" style="88" customWidth="1"/>
    <col min="9732" max="9732" width="15.5" style="88" customWidth="1"/>
    <col min="9733" max="9733" width="12.25" style="88" customWidth="1"/>
    <col min="9734" max="9982" width="9" style="88"/>
    <col min="9983" max="9983" width="4.875" style="88" customWidth="1"/>
    <col min="9984" max="9984" width="30.625" style="88" customWidth="1"/>
    <col min="9985" max="9985" width="17" style="88" customWidth="1"/>
    <col min="9986" max="9986" width="13.5" style="88" customWidth="1"/>
    <col min="9987" max="9987" width="32.125" style="88" customWidth="1"/>
    <col min="9988" max="9988" width="15.5" style="88" customWidth="1"/>
    <col min="9989" max="9989" width="12.25" style="88" customWidth="1"/>
    <col min="9990" max="10238" width="9" style="88"/>
    <col min="10239" max="10239" width="4.875" style="88" customWidth="1"/>
    <col min="10240" max="10240" width="30.625" style="88" customWidth="1"/>
    <col min="10241" max="10241" width="17" style="88" customWidth="1"/>
    <col min="10242" max="10242" width="13.5" style="88" customWidth="1"/>
    <col min="10243" max="10243" width="32.125" style="88" customWidth="1"/>
    <col min="10244" max="10244" width="15.5" style="88" customWidth="1"/>
    <col min="10245" max="10245" width="12.25" style="88" customWidth="1"/>
    <col min="10246" max="10494" width="9" style="88"/>
    <col min="10495" max="10495" width="4.875" style="88" customWidth="1"/>
    <col min="10496" max="10496" width="30.625" style="88" customWidth="1"/>
    <col min="10497" max="10497" width="17" style="88" customWidth="1"/>
    <col min="10498" max="10498" width="13.5" style="88" customWidth="1"/>
    <col min="10499" max="10499" width="32.125" style="88" customWidth="1"/>
    <col min="10500" max="10500" width="15.5" style="88" customWidth="1"/>
    <col min="10501" max="10501" width="12.25" style="88" customWidth="1"/>
    <col min="10502" max="10750" width="9" style="88"/>
    <col min="10751" max="10751" width="4.875" style="88" customWidth="1"/>
    <col min="10752" max="10752" width="30.625" style="88" customWidth="1"/>
    <col min="10753" max="10753" width="17" style="88" customWidth="1"/>
    <col min="10754" max="10754" width="13.5" style="88" customWidth="1"/>
    <col min="10755" max="10755" width="32.125" style="88" customWidth="1"/>
    <col min="10756" max="10756" width="15.5" style="88" customWidth="1"/>
    <col min="10757" max="10757" width="12.25" style="88" customWidth="1"/>
    <col min="10758" max="11006" width="9" style="88"/>
    <col min="11007" max="11007" width="4.875" style="88" customWidth="1"/>
    <col min="11008" max="11008" width="30.625" style="88" customWidth="1"/>
    <col min="11009" max="11009" width="17" style="88" customWidth="1"/>
    <col min="11010" max="11010" width="13.5" style="88" customWidth="1"/>
    <col min="11011" max="11011" width="32.125" style="88" customWidth="1"/>
    <col min="11012" max="11012" width="15.5" style="88" customWidth="1"/>
    <col min="11013" max="11013" width="12.25" style="88" customWidth="1"/>
    <col min="11014" max="11262" width="9" style="88"/>
    <col min="11263" max="11263" width="4.875" style="88" customWidth="1"/>
    <col min="11264" max="11264" width="30.625" style="88" customWidth="1"/>
    <col min="11265" max="11265" width="17" style="88" customWidth="1"/>
    <col min="11266" max="11266" width="13.5" style="88" customWidth="1"/>
    <col min="11267" max="11267" width="32.125" style="88" customWidth="1"/>
    <col min="11268" max="11268" width="15.5" style="88" customWidth="1"/>
    <col min="11269" max="11269" width="12.25" style="88" customWidth="1"/>
    <col min="11270" max="11518" width="9" style="88"/>
    <col min="11519" max="11519" width="4.875" style="88" customWidth="1"/>
    <col min="11520" max="11520" width="30.625" style="88" customWidth="1"/>
    <col min="11521" max="11521" width="17" style="88" customWidth="1"/>
    <col min="11522" max="11522" width="13.5" style="88" customWidth="1"/>
    <col min="11523" max="11523" width="32.125" style="88" customWidth="1"/>
    <col min="11524" max="11524" width="15.5" style="88" customWidth="1"/>
    <col min="11525" max="11525" width="12.25" style="88" customWidth="1"/>
    <col min="11526" max="11774" width="9" style="88"/>
    <col min="11775" max="11775" width="4.875" style="88" customWidth="1"/>
    <col min="11776" max="11776" width="30.625" style="88" customWidth="1"/>
    <col min="11777" max="11777" width="17" style="88" customWidth="1"/>
    <col min="11778" max="11778" width="13.5" style="88" customWidth="1"/>
    <col min="11779" max="11779" width="32.125" style="88" customWidth="1"/>
    <col min="11780" max="11780" width="15.5" style="88" customWidth="1"/>
    <col min="11781" max="11781" width="12.25" style="88" customWidth="1"/>
    <col min="11782" max="12030" width="9" style="88"/>
    <col min="12031" max="12031" width="4.875" style="88" customWidth="1"/>
    <col min="12032" max="12032" width="30.625" style="88" customWidth="1"/>
    <col min="12033" max="12033" width="17" style="88" customWidth="1"/>
    <col min="12034" max="12034" width="13.5" style="88" customWidth="1"/>
    <col min="12035" max="12035" width="32.125" style="88" customWidth="1"/>
    <col min="12036" max="12036" width="15.5" style="88" customWidth="1"/>
    <col min="12037" max="12037" width="12.25" style="88" customWidth="1"/>
    <col min="12038" max="12286" width="9" style="88"/>
    <col min="12287" max="12287" width="4.875" style="88" customWidth="1"/>
    <col min="12288" max="12288" width="30.625" style="88" customWidth="1"/>
    <col min="12289" max="12289" width="17" style="88" customWidth="1"/>
    <col min="12290" max="12290" width="13.5" style="88" customWidth="1"/>
    <col min="12291" max="12291" width="32.125" style="88" customWidth="1"/>
    <col min="12292" max="12292" width="15.5" style="88" customWidth="1"/>
    <col min="12293" max="12293" width="12.25" style="88" customWidth="1"/>
    <col min="12294" max="12542" width="9" style="88"/>
    <col min="12543" max="12543" width="4.875" style="88" customWidth="1"/>
    <col min="12544" max="12544" width="30.625" style="88" customWidth="1"/>
    <col min="12545" max="12545" width="17" style="88" customWidth="1"/>
    <col min="12546" max="12546" width="13.5" style="88" customWidth="1"/>
    <col min="12547" max="12547" width="32.125" style="88" customWidth="1"/>
    <col min="12548" max="12548" width="15.5" style="88" customWidth="1"/>
    <col min="12549" max="12549" width="12.25" style="88" customWidth="1"/>
    <col min="12550" max="12798" width="9" style="88"/>
    <col min="12799" max="12799" width="4.875" style="88" customWidth="1"/>
    <col min="12800" max="12800" width="30.625" style="88" customWidth="1"/>
    <col min="12801" max="12801" width="17" style="88" customWidth="1"/>
    <col min="12802" max="12802" width="13.5" style="88" customWidth="1"/>
    <col min="12803" max="12803" width="32.125" style="88" customWidth="1"/>
    <col min="12804" max="12804" width="15.5" style="88" customWidth="1"/>
    <col min="12805" max="12805" width="12.25" style="88" customWidth="1"/>
    <col min="12806" max="13054" width="9" style="88"/>
    <col min="13055" max="13055" width="4.875" style="88" customWidth="1"/>
    <col min="13056" max="13056" width="30.625" style="88" customWidth="1"/>
    <col min="13057" max="13057" width="17" style="88" customWidth="1"/>
    <col min="13058" max="13058" width="13.5" style="88" customWidth="1"/>
    <col min="13059" max="13059" width="32.125" style="88" customWidth="1"/>
    <col min="13060" max="13060" width="15.5" style="88" customWidth="1"/>
    <col min="13061" max="13061" width="12.25" style="88" customWidth="1"/>
    <col min="13062" max="13310" width="9" style="88"/>
    <col min="13311" max="13311" width="4.875" style="88" customWidth="1"/>
    <col min="13312" max="13312" width="30.625" style="88" customWidth="1"/>
    <col min="13313" max="13313" width="17" style="88" customWidth="1"/>
    <col min="13314" max="13314" width="13.5" style="88" customWidth="1"/>
    <col min="13315" max="13315" width="32.125" style="88" customWidth="1"/>
    <col min="13316" max="13316" width="15.5" style="88" customWidth="1"/>
    <col min="13317" max="13317" width="12.25" style="88" customWidth="1"/>
    <col min="13318" max="13566" width="9" style="88"/>
    <col min="13567" max="13567" width="4.875" style="88" customWidth="1"/>
    <col min="13568" max="13568" width="30.625" style="88" customWidth="1"/>
    <col min="13569" max="13569" width="17" style="88" customWidth="1"/>
    <col min="13570" max="13570" width="13.5" style="88" customWidth="1"/>
    <col min="13571" max="13571" width="32.125" style="88" customWidth="1"/>
    <col min="13572" max="13572" width="15.5" style="88" customWidth="1"/>
    <col min="13573" max="13573" width="12.25" style="88" customWidth="1"/>
    <col min="13574" max="13822" width="9" style="88"/>
    <col min="13823" max="13823" width="4.875" style="88" customWidth="1"/>
    <col min="13824" max="13824" width="30.625" style="88" customWidth="1"/>
    <col min="13825" max="13825" width="17" style="88" customWidth="1"/>
    <col min="13826" max="13826" width="13.5" style="88" customWidth="1"/>
    <col min="13827" max="13827" width="32.125" style="88" customWidth="1"/>
    <col min="13828" max="13828" width="15.5" style="88" customWidth="1"/>
    <col min="13829" max="13829" width="12.25" style="88" customWidth="1"/>
    <col min="13830" max="14078" width="9" style="88"/>
    <col min="14079" max="14079" width="4.875" style="88" customWidth="1"/>
    <col min="14080" max="14080" width="30.625" style="88" customWidth="1"/>
    <col min="14081" max="14081" width="17" style="88" customWidth="1"/>
    <col min="14082" max="14082" width="13.5" style="88" customWidth="1"/>
    <col min="14083" max="14083" width="32.125" style="88" customWidth="1"/>
    <col min="14084" max="14084" width="15.5" style="88" customWidth="1"/>
    <col min="14085" max="14085" width="12.25" style="88" customWidth="1"/>
    <col min="14086" max="14334" width="9" style="88"/>
    <col min="14335" max="14335" width="4.875" style="88" customWidth="1"/>
    <col min="14336" max="14336" width="30.625" style="88" customWidth="1"/>
    <col min="14337" max="14337" width="17" style="88" customWidth="1"/>
    <col min="14338" max="14338" width="13.5" style="88" customWidth="1"/>
    <col min="14339" max="14339" width="32.125" style="88" customWidth="1"/>
    <col min="14340" max="14340" width="15.5" style="88" customWidth="1"/>
    <col min="14341" max="14341" width="12.25" style="88" customWidth="1"/>
    <col min="14342" max="14590" width="9" style="88"/>
    <col min="14591" max="14591" width="4.875" style="88" customWidth="1"/>
    <col min="14592" max="14592" width="30.625" style="88" customWidth="1"/>
    <col min="14593" max="14593" width="17" style="88" customWidth="1"/>
    <col min="14594" max="14594" width="13.5" style="88" customWidth="1"/>
    <col min="14595" max="14595" width="32.125" style="88" customWidth="1"/>
    <col min="14596" max="14596" width="15.5" style="88" customWidth="1"/>
    <col min="14597" max="14597" width="12.25" style="88" customWidth="1"/>
    <col min="14598" max="14846" width="9" style="88"/>
    <col min="14847" max="14847" width="4.875" style="88" customWidth="1"/>
    <col min="14848" max="14848" width="30.625" style="88" customWidth="1"/>
    <col min="14849" max="14849" width="17" style="88" customWidth="1"/>
    <col min="14850" max="14850" width="13.5" style="88" customWidth="1"/>
    <col min="14851" max="14851" width="32.125" style="88" customWidth="1"/>
    <col min="14852" max="14852" width="15.5" style="88" customWidth="1"/>
    <col min="14853" max="14853" width="12.25" style="88" customWidth="1"/>
    <col min="14854" max="15102" width="9" style="88"/>
    <col min="15103" max="15103" width="4.875" style="88" customWidth="1"/>
    <col min="15104" max="15104" width="30.625" style="88" customWidth="1"/>
    <col min="15105" max="15105" width="17" style="88" customWidth="1"/>
    <col min="15106" max="15106" width="13.5" style="88" customWidth="1"/>
    <col min="15107" max="15107" width="32.125" style="88" customWidth="1"/>
    <col min="15108" max="15108" width="15.5" style="88" customWidth="1"/>
    <col min="15109" max="15109" width="12.25" style="88" customWidth="1"/>
    <col min="15110" max="15358" width="9" style="88"/>
    <col min="15359" max="15359" width="4.875" style="88" customWidth="1"/>
    <col min="15360" max="15360" width="30.625" style="88" customWidth="1"/>
    <col min="15361" max="15361" width="17" style="88" customWidth="1"/>
    <col min="15362" max="15362" width="13.5" style="88" customWidth="1"/>
    <col min="15363" max="15363" width="32.125" style="88" customWidth="1"/>
    <col min="15364" max="15364" width="15.5" style="88" customWidth="1"/>
    <col min="15365" max="15365" width="12.25" style="88" customWidth="1"/>
    <col min="15366" max="15614" width="9" style="88"/>
    <col min="15615" max="15615" width="4.875" style="88" customWidth="1"/>
    <col min="15616" max="15616" width="30.625" style="88" customWidth="1"/>
    <col min="15617" max="15617" width="17" style="88" customWidth="1"/>
    <col min="15618" max="15618" width="13.5" style="88" customWidth="1"/>
    <col min="15619" max="15619" width="32.125" style="88" customWidth="1"/>
    <col min="15620" max="15620" width="15.5" style="88" customWidth="1"/>
    <col min="15621" max="15621" width="12.25" style="88" customWidth="1"/>
    <col min="15622" max="15870" width="9" style="88"/>
    <col min="15871" max="15871" width="4.875" style="88" customWidth="1"/>
    <col min="15872" max="15872" width="30.625" style="88" customWidth="1"/>
    <col min="15873" max="15873" width="17" style="88" customWidth="1"/>
    <col min="15874" max="15874" width="13.5" style="88" customWidth="1"/>
    <col min="15875" max="15875" width="32.125" style="88" customWidth="1"/>
    <col min="15876" max="15876" width="15.5" style="88" customWidth="1"/>
    <col min="15877" max="15877" width="12.25" style="88" customWidth="1"/>
    <col min="15878" max="16126" width="9" style="88"/>
    <col min="16127" max="16127" width="4.875" style="88" customWidth="1"/>
    <col min="16128" max="16128" width="30.625" style="88" customWidth="1"/>
    <col min="16129" max="16129" width="17" style="88" customWidth="1"/>
    <col min="16130" max="16130" width="13.5" style="88" customWidth="1"/>
    <col min="16131" max="16131" width="32.125" style="88" customWidth="1"/>
    <col min="16132" max="16132" width="15.5" style="88" customWidth="1"/>
    <col min="16133" max="16133" width="12.25" style="88" customWidth="1"/>
    <col min="16134" max="16382" width="9" style="88"/>
    <col min="16383" max="16383" width="9" style="88" customWidth="1"/>
    <col min="16384" max="16384" width="9" style="88"/>
  </cols>
  <sheetData>
    <row r="1" spans="1:7" ht="21" customHeight="1">
      <c r="A1" s="377" t="s">
        <v>86</v>
      </c>
      <c r="B1" s="377"/>
      <c r="C1" s="377"/>
      <c r="D1" s="377"/>
      <c r="E1" s="152"/>
      <c r="F1" s="152"/>
    </row>
    <row r="2" spans="1:7" ht="32.25" customHeight="1">
      <c r="A2" s="374" t="s">
        <v>299</v>
      </c>
      <c r="B2" s="374"/>
      <c r="C2" s="374"/>
      <c r="D2" s="374"/>
      <c r="E2" s="374"/>
      <c r="F2" s="374"/>
    </row>
    <row r="3" spans="1:7" ht="21.95" customHeight="1">
      <c r="A3" s="85"/>
      <c r="B3" s="85"/>
      <c r="C3" s="85"/>
      <c r="D3" s="85"/>
      <c r="E3" s="375" t="s">
        <v>10</v>
      </c>
      <c r="F3" s="375"/>
    </row>
    <row r="4" spans="1:7" ht="24" customHeight="1">
      <c r="A4" s="4" t="s">
        <v>0</v>
      </c>
      <c r="B4" s="1" t="s">
        <v>52</v>
      </c>
      <c r="C4" s="2" t="s">
        <v>31</v>
      </c>
      <c r="D4" s="4" t="s">
        <v>1</v>
      </c>
      <c r="E4" s="1" t="s">
        <v>50</v>
      </c>
      <c r="F4" s="211" t="s">
        <v>31</v>
      </c>
    </row>
    <row r="5" spans="1:7" ht="23.25" customHeight="1">
      <c r="A5" s="4" t="s">
        <v>2</v>
      </c>
      <c r="B5" s="95">
        <f>B6+B29</f>
        <v>682550</v>
      </c>
      <c r="C5" s="46"/>
      <c r="D5" s="4" t="s">
        <v>2</v>
      </c>
      <c r="E5" s="95">
        <f>B5</f>
        <v>682550</v>
      </c>
      <c r="F5" s="211"/>
      <c r="G5" s="96"/>
    </row>
    <row r="6" spans="1:7" ht="23.25" customHeight="1">
      <c r="A6" s="3" t="s">
        <v>3</v>
      </c>
      <c r="B6" s="204">
        <f>SUM(B7,B21)</f>
        <v>104158</v>
      </c>
      <c r="C6" s="286">
        <v>-5.9</v>
      </c>
      <c r="D6" s="205" t="s">
        <v>4</v>
      </c>
      <c r="E6" s="204">
        <f>SUM(E7:E27)</f>
        <v>624833</v>
      </c>
      <c r="F6" s="286">
        <v>16.8</v>
      </c>
      <c r="G6" s="97"/>
    </row>
    <row r="7" spans="1:7" ht="23.25" customHeight="1">
      <c r="A7" s="137" t="s">
        <v>118</v>
      </c>
      <c r="B7" s="289">
        <f>SUM(B8:B20)</f>
        <v>65648</v>
      </c>
      <c r="C7" s="285">
        <v>19.2</v>
      </c>
      <c r="D7" s="44" t="s">
        <v>11</v>
      </c>
      <c r="E7" s="284">
        <v>49807</v>
      </c>
      <c r="F7" s="285">
        <v>18.3</v>
      </c>
      <c r="G7" s="97"/>
    </row>
    <row r="8" spans="1:7" ht="23.25" customHeight="1">
      <c r="A8" s="137" t="s">
        <v>6</v>
      </c>
      <c r="B8" s="289">
        <v>32603</v>
      </c>
      <c r="C8" s="285">
        <v>51.7</v>
      </c>
      <c r="D8" s="44" t="s">
        <v>970</v>
      </c>
      <c r="E8" s="284">
        <v>15975</v>
      </c>
      <c r="F8" s="285">
        <v>21.8</v>
      </c>
      <c r="G8" s="97"/>
    </row>
    <row r="9" spans="1:7" ht="23.25" customHeight="1">
      <c r="A9" s="137" t="s">
        <v>12</v>
      </c>
      <c r="B9" s="289">
        <v>4765</v>
      </c>
      <c r="C9" s="285">
        <v>25.9</v>
      </c>
      <c r="D9" s="44" t="s">
        <v>971</v>
      </c>
      <c r="E9" s="284">
        <v>105301</v>
      </c>
      <c r="F9" s="285">
        <v>9.9</v>
      </c>
      <c r="G9" s="97"/>
    </row>
    <row r="10" spans="1:7" ht="23.25" customHeight="1">
      <c r="A10" s="137" t="s">
        <v>15</v>
      </c>
      <c r="B10" s="289">
        <v>3334</v>
      </c>
      <c r="C10" s="285">
        <v>43</v>
      </c>
      <c r="D10" s="44" t="s">
        <v>972</v>
      </c>
      <c r="E10" s="284">
        <v>1016</v>
      </c>
      <c r="F10" s="285">
        <v>5.8</v>
      </c>
      <c r="G10" s="97"/>
    </row>
    <row r="11" spans="1:7" ht="23.25" customHeight="1">
      <c r="A11" s="137" t="s">
        <v>374</v>
      </c>
      <c r="B11" s="289">
        <v>853</v>
      </c>
      <c r="C11" s="285">
        <v>60.6</v>
      </c>
      <c r="D11" s="44" t="s">
        <v>973</v>
      </c>
      <c r="E11" s="284">
        <v>5748</v>
      </c>
      <c r="F11" s="285">
        <v>0.8</v>
      </c>
      <c r="G11" s="97"/>
    </row>
    <row r="12" spans="1:7" ht="23.25" customHeight="1">
      <c r="A12" s="137" t="s">
        <v>17</v>
      </c>
      <c r="B12" s="289">
        <v>3595</v>
      </c>
      <c r="C12" s="285">
        <v>62.2</v>
      </c>
      <c r="D12" s="44" t="s">
        <v>974</v>
      </c>
      <c r="E12" s="284">
        <v>69351</v>
      </c>
      <c r="F12" s="285">
        <v>22.2</v>
      </c>
      <c r="G12" s="97"/>
    </row>
    <row r="13" spans="1:7" ht="23.25" customHeight="1">
      <c r="A13" s="137" t="s">
        <v>19</v>
      </c>
      <c r="B13" s="289">
        <v>1236</v>
      </c>
      <c r="C13" s="285">
        <v>5.2</v>
      </c>
      <c r="D13" s="44" t="s">
        <v>975</v>
      </c>
      <c r="E13" s="284">
        <v>61401</v>
      </c>
      <c r="F13" s="285">
        <v>21.5</v>
      </c>
      <c r="G13" s="97"/>
    </row>
    <row r="14" spans="1:7" ht="23.25" customHeight="1">
      <c r="A14" s="137" t="s">
        <v>7</v>
      </c>
      <c r="B14" s="289">
        <v>877</v>
      </c>
      <c r="C14" s="285">
        <v>23.7</v>
      </c>
      <c r="D14" s="44" t="s">
        <v>976</v>
      </c>
      <c r="E14" s="284">
        <v>39832</v>
      </c>
      <c r="F14" s="285">
        <v>11.1</v>
      </c>
      <c r="G14" s="97"/>
    </row>
    <row r="15" spans="1:7" ht="23.25" customHeight="1">
      <c r="A15" s="137" t="s">
        <v>21</v>
      </c>
      <c r="B15" s="289">
        <v>932</v>
      </c>
      <c r="C15" s="285">
        <v>-70.2</v>
      </c>
      <c r="D15" s="44" t="s">
        <v>977</v>
      </c>
      <c r="E15" s="284">
        <v>74709</v>
      </c>
      <c r="F15" s="285">
        <v>27.6</v>
      </c>
      <c r="G15" s="97"/>
    </row>
    <row r="16" spans="1:7" ht="23.25" customHeight="1">
      <c r="A16" s="137" t="s">
        <v>102</v>
      </c>
      <c r="B16" s="289">
        <v>3622</v>
      </c>
      <c r="C16" s="285">
        <v>49.2</v>
      </c>
      <c r="D16" s="44" t="s">
        <v>978</v>
      </c>
      <c r="E16" s="284">
        <v>104367</v>
      </c>
      <c r="F16" s="285">
        <v>1.2</v>
      </c>
      <c r="G16" s="97"/>
    </row>
    <row r="17" spans="1:7" ht="23.25" customHeight="1">
      <c r="A17" s="137" t="s">
        <v>375</v>
      </c>
      <c r="B17" s="289">
        <v>2726</v>
      </c>
      <c r="C17" s="285">
        <v>-26.5</v>
      </c>
      <c r="D17" s="44" t="s">
        <v>979</v>
      </c>
      <c r="E17" s="284">
        <v>50777</v>
      </c>
      <c r="F17" s="285">
        <v>20.5</v>
      </c>
      <c r="G17" s="97"/>
    </row>
    <row r="18" spans="1:7" ht="23.25" customHeight="1">
      <c r="A18" s="137" t="s">
        <v>103</v>
      </c>
      <c r="B18" s="289">
        <v>7307</v>
      </c>
      <c r="C18" s="285">
        <v>-31.7</v>
      </c>
      <c r="D18" s="41" t="s">
        <v>980</v>
      </c>
      <c r="E18" s="284">
        <v>5143</v>
      </c>
      <c r="F18" s="285">
        <v>19.3</v>
      </c>
      <c r="G18" s="97"/>
    </row>
    <row r="19" spans="1:7" ht="23.25" customHeight="1">
      <c r="A19" s="137" t="s">
        <v>376</v>
      </c>
      <c r="B19" s="289">
        <v>3784</v>
      </c>
      <c r="C19" s="285">
        <v>30.8</v>
      </c>
      <c r="D19" s="44" t="s">
        <v>981</v>
      </c>
      <c r="E19" s="284">
        <v>3051</v>
      </c>
      <c r="F19" s="285">
        <v>-11</v>
      </c>
      <c r="G19" s="97"/>
    </row>
    <row r="20" spans="1:7" ht="23.25" customHeight="1">
      <c r="A20" s="137" t="s">
        <v>377</v>
      </c>
      <c r="B20" s="289">
        <v>14</v>
      </c>
      <c r="C20" s="285"/>
      <c r="D20" s="44" t="s">
        <v>982</v>
      </c>
      <c r="E20" s="284">
        <v>7672</v>
      </c>
      <c r="F20" s="285">
        <v>58.4</v>
      </c>
      <c r="G20" s="97"/>
    </row>
    <row r="21" spans="1:7" ht="23.25" customHeight="1">
      <c r="A21" s="137" t="s">
        <v>119</v>
      </c>
      <c r="B21" s="289">
        <f>SUM(B22:B28)</f>
        <v>38510</v>
      </c>
      <c r="C21" s="285">
        <v>-30.7</v>
      </c>
      <c r="D21" s="44" t="s">
        <v>983</v>
      </c>
      <c r="E21" s="284">
        <v>21506</v>
      </c>
      <c r="F21" s="285">
        <v>64.099999999999994</v>
      </c>
      <c r="G21" s="97"/>
    </row>
    <row r="22" spans="1:7" ht="23.25" customHeight="1">
      <c r="A22" s="137" t="s">
        <v>9</v>
      </c>
      <c r="B22" s="289">
        <v>12715</v>
      </c>
      <c r="C22" s="285">
        <v>36.5</v>
      </c>
      <c r="D22" s="44" t="s">
        <v>984</v>
      </c>
      <c r="E22" s="284">
        <v>504</v>
      </c>
      <c r="F22" s="285">
        <v>-24.9</v>
      </c>
      <c r="G22" s="97"/>
    </row>
    <row r="23" spans="1:7" ht="23.25" customHeight="1">
      <c r="A23" s="137" t="s">
        <v>27</v>
      </c>
      <c r="B23" s="289">
        <v>4342</v>
      </c>
      <c r="C23" s="285">
        <v>-67.400000000000006</v>
      </c>
      <c r="D23" s="44" t="s">
        <v>985</v>
      </c>
      <c r="E23" s="284">
        <v>8672</v>
      </c>
      <c r="F23" s="285">
        <v>128.19999999999999</v>
      </c>
      <c r="G23" s="97"/>
    </row>
    <row r="24" spans="1:7" ht="23.25" customHeight="1">
      <c r="A24" s="137" t="s">
        <v>29</v>
      </c>
      <c r="B24" s="289">
        <v>3112</v>
      </c>
      <c r="C24" s="285">
        <v>-9</v>
      </c>
      <c r="D24" s="44" t="s">
        <v>986</v>
      </c>
      <c r="E24" s="284">
        <v>1</v>
      </c>
      <c r="F24" s="87"/>
      <c r="G24" s="97"/>
    </row>
    <row r="25" spans="1:7" ht="23.25" customHeight="1">
      <c r="A25" s="44" t="s">
        <v>97</v>
      </c>
      <c r="B25" s="289">
        <v>8771</v>
      </c>
      <c r="C25" s="285">
        <v>-30.3</v>
      </c>
      <c r="D25" s="86"/>
      <c r="E25" s="86"/>
      <c r="F25" s="86"/>
      <c r="G25" s="97"/>
    </row>
    <row r="26" spans="1:7" ht="23.25" customHeight="1">
      <c r="A26" s="44" t="s">
        <v>135</v>
      </c>
      <c r="B26" s="289">
        <v>7594</v>
      </c>
      <c r="C26" s="285">
        <v>-19</v>
      </c>
      <c r="D26" s="86"/>
      <c r="E26" s="86"/>
      <c r="F26" s="86"/>
      <c r="G26" s="97"/>
    </row>
    <row r="27" spans="1:7" ht="23.25" customHeight="1">
      <c r="A27" s="44" t="s">
        <v>136</v>
      </c>
      <c r="B27" s="289">
        <v>294</v>
      </c>
      <c r="C27" s="285">
        <v>2.8</v>
      </c>
      <c r="D27" s="44"/>
      <c r="E27" s="284"/>
      <c r="F27" s="285"/>
      <c r="G27" s="97"/>
    </row>
    <row r="28" spans="1:7" ht="23.25" customHeight="1">
      <c r="A28" s="44" t="s">
        <v>176</v>
      </c>
      <c r="B28" s="289">
        <v>1682</v>
      </c>
      <c r="C28" s="285">
        <v>-76.900000000000006</v>
      </c>
      <c r="D28" s="86"/>
      <c r="E28" s="86"/>
      <c r="F28" s="86"/>
      <c r="G28" s="97"/>
    </row>
    <row r="29" spans="1:7" ht="23.25" customHeight="1">
      <c r="A29" s="3" t="s">
        <v>32</v>
      </c>
      <c r="B29" s="95">
        <f>SUM(B30:B33,B36)</f>
        <v>578392</v>
      </c>
      <c r="C29" s="87" t="s">
        <v>91</v>
      </c>
      <c r="D29" s="3" t="s">
        <v>33</v>
      </c>
      <c r="E29" s="95">
        <f>E30+E31+E33+E34</f>
        <v>57717</v>
      </c>
      <c r="F29" s="87" t="s">
        <v>91</v>
      </c>
    </row>
    <row r="30" spans="1:7" ht="23.25" customHeight="1">
      <c r="A30" s="68" t="s">
        <v>378</v>
      </c>
      <c r="B30" s="289">
        <v>378826</v>
      </c>
      <c r="C30" s="44"/>
      <c r="D30" s="68" t="s">
        <v>1408</v>
      </c>
      <c r="E30" s="289">
        <v>13906</v>
      </c>
      <c r="F30" s="44"/>
    </row>
    <row r="31" spans="1:7" ht="23.25" customHeight="1">
      <c r="A31" s="68" t="s">
        <v>987</v>
      </c>
      <c r="B31" s="289">
        <v>23000</v>
      </c>
      <c r="C31" s="44"/>
      <c r="D31" s="68" t="s">
        <v>658</v>
      </c>
      <c r="E31" s="289">
        <v>13000</v>
      </c>
      <c r="F31" s="44"/>
    </row>
    <row r="32" spans="1:7" ht="23.25" customHeight="1">
      <c r="A32" s="68" t="s">
        <v>988</v>
      </c>
      <c r="B32" s="289">
        <v>50614</v>
      </c>
      <c r="C32" s="44"/>
      <c r="D32" s="68" t="s">
        <v>121</v>
      </c>
      <c r="E32" s="289">
        <v>13000</v>
      </c>
      <c r="F32" s="44"/>
    </row>
    <row r="33" spans="1:6" ht="23.25" customHeight="1">
      <c r="A33" s="68" t="s">
        <v>989</v>
      </c>
      <c r="B33" s="289">
        <v>80000</v>
      </c>
      <c r="C33" s="44"/>
      <c r="D33" s="202" t="s">
        <v>991</v>
      </c>
      <c r="E33" s="289">
        <v>658</v>
      </c>
      <c r="F33" s="44"/>
    </row>
    <row r="34" spans="1:6" ht="23.25" customHeight="1">
      <c r="A34" s="115" t="s">
        <v>89</v>
      </c>
      <c r="B34" s="289">
        <v>67000</v>
      </c>
      <c r="C34" s="117"/>
      <c r="D34" s="68" t="s">
        <v>992</v>
      </c>
      <c r="E34" s="289">
        <v>30153</v>
      </c>
      <c r="F34" s="117"/>
    </row>
    <row r="35" spans="1:6" ht="23.25" customHeight="1">
      <c r="A35" s="68" t="s">
        <v>90</v>
      </c>
      <c r="B35" s="289">
        <v>13000</v>
      </c>
      <c r="C35" s="44"/>
      <c r="D35" s="68"/>
      <c r="E35" s="289"/>
      <c r="F35" s="86"/>
    </row>
    <row r="36" spans="1:6" ht="23.25" customHeight="1">
      <c r="A36" s="68" t="s">
        <v>990</v>
      </c>
      <c r="B36" s="289">
        <v>45952</v>
      </c>
      <c r="C36" s="86"/>
      <c r="D36" s="68"/>
      <c r="E36" s="289"/>
      <c r="F36" s="86"/>
    </row>
    <row r="37" spans="1:6" ht="12.75" customHeight="1">
      <c r="A37" s="116"/>
      <c r="B37" s="116"/>
      <c r="C37" s="116"/>
      <c r="D37" s="116"/>
      <c r="E37" s="116"/>
      <c r="F37" s="116"/>
    </row>
    <row r="38" spans="1:6" ht="38.25" customHeight="1">
      <c r="A38" s="376" t="s">
        <v>323</v>
      </c>
      <c r="B38" s="376"/>
      <c r="C38" s="376"/>
      <c r="D38" s="376"/>
      <c r="E38" s="376"/>
      <c r="F38" s="376"/>
    </row>
  </sheetData>
  <protectedRanges>
    <protectedRange sqref="B22:C24" name="区域1_2_2"/>
    <protectedRange sqref="B25:C27" name="区域1_2_2_1"/>
    <protectedRange sqref="C21" name="区域1_2_2_2"/>
  </protectedRanges>
  <mergeCells count="4">
    <mergeCell ref="A2:F2"/>
    <mergeCell ref="E3:F3"/>
    <mergeCell ref="A38:F38"/>
    <mergeCell ref="A1:D1"/>
  </mergeCells>
  <phoneticPr fontId="1" type="noConversion"/>
  <printOptions horizontalCentered="1"/>
  <pageMargins left="0.17" right="0.17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00FF00"/>
  </sheetPr>
  <dimension ref="A1:AA477"/>
  <sheetViews>
    <sheetView showZeros="0" topLeftCell="A463" workbookViewId="0">
      <selection activeCell="C489" sqref="C489"/>
    </sheetView>
  </sheetViews>
  <sheetFormatPr defaultColWidth="21.5" defaultRowHeight="21.95" customHeight="1"/>
  <cols>
    <col min="1" max="1" width="56.625" style="254" customWidth="1"/>
    <col min="2" max="2" width="26.25" style="259" customWidth="1"/>
    <col min="3" max="16" width="21.5" style="253"/>
    <col min="17" max="16384" width="21.5" style="254"/>
  </cols>
  <sheetData>
    <row r="1" spans="1:16" ht="21.95" customHeight="1">
      <c r="A1" s="380" t="s">
        <v>125</v>
      </c>
      <c r="B1" s="380"/>
    </row>
    <row r="2" spans="1:16" s="262" customFormat="1" ht="21.95" customHeight="1">
      <c r="A2" s="378" t="s">
        <v>302</v>
      </c>
      <c r="B2" s="378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6" s="262" customFormat="1" ht="9.75" customHeight="1">
      <c r="A3" s="255"/>
      <c r="B3" s="256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ht="18.75" customHeight="1">
      <c r="A4" s="379" t="s">
        <v>10</v>
      </c>
      <c r="B4" s="379"/>
    </row>
    <row r="5" spans="1:16" ht="24" customHeight="1">
      <c r="A5" s="257" t="s">
        <v>44</v>
      </c>
      <c r="B5" s="257" t="s">
        <v>122</v>
      </c>
    </row>
    <row r="6" spans="1:16" ht="21.95" customHeight="1">
      <c r="A6" s="258" t="s">
        <v>123</v>
      </c>
      <c r="B6" s="290">
        <v>624833</v>
      </c>
    </row>
    <row r="7" spans="1:16" ht="21.95" customHeight="1">
      <c r="A7" s="351" t="s">
        <v>1402</v>
      </c>
      <c r="B7" s="353">
        <v>49807</v>
      </c>
    </row>
    <row r="8" spans="1:16" ht="21.95" customHeight="1">
      <c r="A8" s="351" t="s">
        <v>993</v>
      </c>
      <c r="B8" s="353">
        <v>1609</v>
      </c>
    </row>
    <row r="9" spans="1:16" ht="21.95" customHeight="1">
      <c r="A9" s="352" t="s">
        <v>994</v>
      </c>
      <c r="B9" s="353">
        <v>1182</v>
      </c>
    </row>
    <row r="10" spans="1:16" ht="21.95" customHeight="1">
      <c r="A10" s="352" t="s">
        <v>995</v>
      </c>
      <c r="B10" s="353">
        <v>240</v>
      </c>
    </row>
    <row r="11" spans="1:16" ht="21.95" customHeight="1">
      <c r="A11" s="352" t="s">
        <v>996</v>
      </c>
      <c r="B11" s="353">
        <v>176</v>
      </c>
    </row>
    <row r="12" spans="1:16" ht="21.95" customHeight="1">
      <c r="A12" s="352" t="s">
        <v>997</v>
      </c>
      <c r="B12" s="353">
        <v>7</v>
      </c>
    </row>
    <row r="13" spans="1:16" ht="21.95" customHeight="1">
      <c r="A13" s="352" t="s">
        <v>998</v>
      </c>
      <c r="B13" s="353">
        <v>4</v>
      </c>
    </row>
    <row r="14" spans="1:16" ht="21.95" customHeight="1">
      <c r="A14" s="351" t="s">
        <v>999</v>
      </c>
      <c r="B14" s="353">
        <v>826</v>
      </c>
    </row>
    <row r="15" spans="1:16" ht="21.95" customHeight="1">
      <c r="A15" s="352" t="s">
        <v>994</v>
      </c>
      <c r="B15" s="353">
        <v>594</v>
      </c>
    </row>
    <row r="16" spans="1:16" ht="21.95" customHeight="1">
      <c r="A16" s="352" t="s">
        <v>995</v>
      </c>
      <c r="B16" s="353">
        <v>140</v>
      </c>
    </row>
    <row r="17" spans="1:2" ht="21.95" customHeight="1">
      <c r="A17" s="352" t="s">
        <v>1000</v>
      </c>
      <c r="B17" s="353">
        <v>34</v>
      </c>
    </row>
    <row r="18" spans="1:2" ht="21.95" customHeight="1">
      <c r="A18" s="352" t="s">
        <v>1001</v>
      </c>
      <c r="B18" s="353">
        <v>21</v>
      </c>
    </row>
    <row r="19" spans="1:2" ht="21.95" customHeight="1">
      <c r="A19" s="352" t="s">
        <v>1002</v>
      </c>
      <c r="B19" s="353">
        <v>27</v>
      </c>
    </row>
    <row r="20" spans="1:2" ht="21.95" customHeight="1">
      <c r="A20" s="352" t="s">
        <v>1003</v>
      </c>
      <c r="B20" s="353">
        <v>10</v>
      </c>
    </row>
    <row r="21" spans="1:2" ht="21.95" customHeight="1">
      <c r="A21" s="351" t="s">
        <v>1004</v>
      </c>
      <c r="B21" s="353">
        <v>19249</v>
      </c>
    </row>
    <row r="22" spans="1:2" ht="21.95" customHeight="1">
      <c r="A22" s="352" t="s">
        <v>994</v>
      </c>
      <c r="B22" s="353">
        <v>11285</v>
      </c>
    </row>
    <row r="23" spans="1:2" ht="21.95" customHeight="1">
      <c r="A23" s="352" t="s">
        <v>1005</v>
      </c>
      <c r="B23" s="353">
        <v>32</v>
      </c>
    </row>
    <row r="24" spans="1:2" ht="21.95" customHeight="1">
      <c r="A24" s="352" t="s">
        <v>1006</v>
      </c>
      <c r="B24" s="353">
        <v>627</v>
      </c>
    </row>
    <row r="25" spans="1:2" ht="21.95" customHeight="1">
      <c r="A25" s="352" t="s">
        <v>1002</v>
      </c>
      <c r="B25" s="353">
        <v>983</v>
      </c>
    </row>
    <row r="26" spans="1:2" ht="21.95" customHeight="1">
      <c r="A26" s="352" t="s">
        <v>1007</v>
      </c>
      <c r="B26" s="353">
        <v>6322</v>
      </c>
    </row>
    <row r="27" spans="1:2" ht="21.95" customHeight="1">
      <c r="A27" s="351" t="s">
        <v>1008</v>
      </c>
      <c r="B27" s="353">
        <v>1610</v>
      </c>
    </row>
    <row r="28" spans="1:2" ht="21.95" customHeight="1">
      <c r="A28" s="352" t="s">
        <v>994</v>
      </c>
      <c r="B28" s="353">
        <v>397</v>
      </c>
    </row>
    <row r="29" spans="1:2" ht="21.95" customHeight="1">
      <c r="A29" s="352" t="s">
        <v>1009</v>
      </c>
      <c r="B29" s="353">
        <v>15</v>
      </c>
    </row>
    <row r="30" spans="1:2" ht="21.95" customHeight="1">
      <c r="A30" s="352" t="s">
        <v>1002</v>
      </c>
      <c r="B30" s="353">
        <v>198</v>
      </c>
    </row>
    <row r="31" spans="1:2" ht="21.95" customHeight="1">
      <c r="A31" s="352" t="s">
        <v>1010</v>
      </c>
      <c r="B31" s="353">
        <v>1000</v>
      </c>
    </row>
    <row r="32" spans="1:2" ht="21.95" customHeight="1">
      <c r="A32" s="351" t="s">
        <v>1011</v>
      </c>
      <c r="B32" s="353">
        <v>556</v>
      </c>
    </row>
    <row r="33" spans="1:27" ht="21.95" customHeight="1">
      <c r="A33" s="352" t="s">
        <v>994</v>
      </c>
      <c r="B33" s="353">
        <v>234</v>
      </c>
    </row>
    <row r="34" spans="1:27" ht="37.15" customHeight="1">
      <c r="A34" s="352" t="s">
        <v>1012</v>
      </c>
      <c r="B34" s="353">
        <v>84</v>
      </c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</row>
    <row r="35" spans="1:27" ht="21.95" customHeight="1">
      <c r="A35" s="352" t="s">
        <v>1013</v>
      </c>
      <c r="B35" s="353">
        <v>6</v>
      </c>
    </row>
    <row r="36" spans="1:27" ht="21.95" customHeight="1">
      <c r="A36" s="352" t="s">
        <v>1014</v>
      </c>
      <c r="B36" s="353">
        <v>47</v>
      </c>
    </row>
    <row r="37" spans="1:27" ht="21.95" customHeight="1">
      <c r="A37" s="352" t="s">
        <v>1015</v>
      </c>
      <c r="B37" s="353">
        <v>185</v>
      </c>
    </row>
    <row r="38" spans="1:27" ht="21.95" customHeight="1">
      <c r="A38" s="351" t="s">
        <v>1016</v>
      </c>
      <c r="B38" s="353">
        <v>3459</v>
      </c>
    </row>
    <row r="39" spans="1:27" ht="21.95" customHeight="1">
      <c r="A39" s="352" t="s">
        <v>994</v>
      </c>
      <c r="B39" s="353">
        <v>2812</v>
      </c>
    </row>
    <row r="40" spans="1:27" ht="21.95" customHeight="1">
      <c r="A40" s="352" t="s">
        <v>995</v>
      </c>
      <c r="B40" s="353">
        <v>1</v>
      </c>
    </row>
    <row r="41" spans="1:27" ht="21.95" customHeight="1">
      <c r="A41" s="352" t="s">
        <v>1017</v>
      </c>
      <c r="B41" s="353">
        <v>72</v>
      </c>
    </row>
    <row r="42" spans="1:27" ht="21.95" customHeight="1">
      <c r="A42" s="352" t="s">
        <v>1002</v>
      </c>
      <c r="B42" s="353">
        <v>162</v>
      </c>
    </row>
    <row r="43" spans="1:27" ht="21.95" customHeight="1">
      <c r="A43" s="352" t="s">
        <v>1018</v>
      </c>
      <c r="B43" s="353">
        <v>412</v>
      </c>
    </row>
    <row r="44" spans="1:27" ht="21.95" customHeight="1">
      <c r="A44" s="351" t="s">
        <v>1019</v>
      </c>
      <c r="B44" s="353">
        <v>970</v>
      </c>
    </row>
    <row r="45" spans="1:27" ht="21.95" customHeight="1">
      <c r="A45" s="352" t="s">
        <v>1020</v>
      </c>
      <c r="B45" s="353">
        <v>970</v>
      </c>
    </row>
    <row r="46" spans="1:27" ht="21.95" customHeight="1">
      <c r="A46" s="351" t="s">
        <v>1021</v>
      </c>
      <c r="B46" s="353">
        <v>72</v>
      </c>
    </row>
    <row r="47" spans="1:27" ht="21.95" customHeight="1">
      <c r="A47" s="352" t="s">
        <v>1022</v>
      </c>
      <c r="B47" s="353">
        <v>3</v>
      </c>
    </row>
    <row r="48" spans="1:27" ht="21.95" customHeight="1">
      <c r="A48" s="352" t="s">
        <v>1023</v>
      </c>
      <c r="B48" s="353">
        <v>69</v>
      </c>
    </row>
    <row r="49" spans="1:2" ht="21.95" customHeight="1">
      <c r="A49" s="351" t="s">
        <v>1024</v>
      </c>
      <c r="B49" s="353">
        <v>1244</v>
      </c>
    </row>
    <row r="50" spans="1:2" ht="21.95" customHeight="1">
      <c r="A50" s="352" t="s">
        <v>994</v>
      </c>
      <c r="B50" s="353">
        <v>577</v>
      </c>
    </row>
    <row r="51" spans="1:2" ht="21.95" customHeight="1">
      <c r="A51" s="352" t="s">
        <v>1025</v>
      </c>
      <c r="B51" s="353">
        <v>39</v>
      </c>
    </row>
    <row r="52" spans="1:2" ht="21.95" customHeight="1">
      <c r="A52" s="352" t="s">
        <v>1002</v>
      </c>
      <c r="B52" s="353">
        <v>81</v>
      </c>
    </row>
    <row r="53" spans="1:2" ht="21.95" customHeight="1">
      <c r="A53" s="352" t="s">
        <v>1026</v>
      </c>
      <c r="B53" s="353">
        <v>547</v>
      </c>
    </row>
    <row r="54" spans="1:2" ht="21.95" customHeight="1">
      <c r="A54" s="351" t="s">
        <v>1027</v>
      </c>
      <c r="B54" s="353">
        <v>6415</v>
      </c>
    </row>
    <row r="55" spans="1:2" ht="21.95" customHeight="1">
      <c r="A55" s="352" t="s">
        <v>994</v>
      </c>
      <c r="B55" s="353">
        <v>349</v>
      </c>
    </row>
    <row r="56" spans="1:2" ht="21.95" customHeight="1">
      <c r="A56" s="352" t="s">
        <v>1028</v>
      </c>
      <c r="B56" s="353">
        <v>5205</v>
      </c>
    </row>
    <row r="57" spans="1:2" ht="21.95" customHeight="1">
      <c r="A57" s="352" t="s">
        <v>1002</v>
      </c>
      <c r="B57" s="353">
        <v>85</v>
      </c>
    </row>
    <row r="58" spans="1:2" ht="21.95" customHeight="1">
      <c r="A58" s="352" t="s">
        <v>1029</v>
      </c>
      <c r="B58" s="353">
        <v>776</v>
      </c>
    </row>
    <row r="59" spans="1:2" ht="21.95" customHeight="1">
      <c r="A59" s="351" t="s">
        <v>1030</v>
      </c>
      <c r="B59" s="353">
        <v>39</v>
      </c>
    </row>
    <row r="60" spans="1:2" ht="21.95" customHeight="1">
      <c r="A60" s="352" t="s">
        <v>1031</v>
      </c>
      <c r="B60" s="353">
        <v>39</v>
      </c>
    </row>
    <row r="61" spans="1:2" ht="21.95" customHeight="1">
      <c r="A61" s="351" t="s">
        <v>1032</v>
      </c>
      <c r="B61" s="353">
        <v>15</v>
      </c>
    </row>
    <row r="62" spans="1:2" ht="21.95" customHeight="1">
      <c r="A62" s="352" t="s">
        <v>1033</v>
      </c>
      <c r="B62" s="353">
        <v>15</v>
      </c>
    </row>
    <row r="63" spans="1:2" ht="21.95" customHeight="1">
      <c r="A63" s="351" t="s">
        <v>1034</v>
      </c>
      <c r="B63" s="353">
        <v>381</v>
      </c>
    </row>
    <row r="64" spans="1:2" ht="21.95" customHeight="1">
      <c r="A64" s="352" t="s">
        <v>994</v>
      </c>
      <c r="B64" s="353">
        <v>152</v>
      </c>
    </row>
    <row r="65" spans="1:2" ht="21.95" customHeight="1">
      <c r="A65" s="352" t="s">
        <v>1035</v>
      </c>
      <c r="B65" s="353">
        <v>172</v>
      </c>
    </row>
    <row r="66" spans="1:2" ht="21.95" customHeight="1">
      <c r="A66" s="352" t="s">
        <v>1036</v>
      </c>
      <c r="B66" s="353">
        <v>57</v>
      </c>
    </row>
    <row r="67" spans="1:2" ht="21.95" customHeight="1">
      <c r="A67" s="351" t="s">
        <v>1037</v>
      </c>
      <c r="B67" s="353">
        <v>214</v>
      </c>
    </row>
    <row r="68" spans="1:2" ht="21.95" customHeight="1">
      <c r="A68" s="352" t="s">
        <v>994</v>
      </c>
      <c r="B68" s="353">
        <v>119</v>
      </c>
    </row>
    <row r="69" spans="1:2" ht="21.95" customHeight="1">
      <c r="A69" s="352" t="s">
        <v>1038</v>
      </c>
      <c r="B69" s="353">
        <v>95</v>
      </c>
    </row>
    <row r="70" spans="1:2" ht="21.95" customHeight="1">
      <c r="A70" s="351" t="s">
        <v>1039</v>
      </c>
      <c r="B70" s="353">
        <v>869</v>
      </c>
    </row>
    <row r="71" spans="1:2" ht="21.95" customHeight="1">
      <c r="A71" s="352" t="s">
        <v>994</v>
      </c>
      <c r="B71" s="353">
        <v>133</v>
      </c>
    </row>
    <row r="72" spans="1:2" ht="21.95" customHeight="1">
      <c r="A72" s="352" t="s">
        <v>995</v>
      </c>
      <c r="B72" s="353">
        <v>193</v>
      </c>
    </row>
    <row r="73" spans="1:2" ht="21.95" customHeight="1">
      <c r="A73" s="352" t="s">
        <v>1002</v>
      </c>
      <c r="B73" s="353">
        <v>30</v>
      </c>
    </row>
    <row r="74" spans="1:2" ht="21.95" customHeight="1">
      <c r="A74" s="352" t="s">
        <v>1040</v>
      </c>
      <c r="B74" s="353">
        <v>513</v>
      </c>
    </row>
    <row r="75" spans="1:2" ht="21.95" customHeight="1">
      <c r="A75" s="351" t="s">
        <v>1041</v>
      </c>
      <c r="B75" s="353">
        <v>4088</v>
      </c>
    </row>
    <row r="76" spans="1:2" ht="21.95" customHeight="1">
      <c r="A76" s="352" t="s">
        <v>994</v>
      </c>
      <c r="B76" s="353">
        <v>2758</v>
      </c>
    </row>
    <row r="77" spans="1:2" ht="21.95" customHeight="1">
      <c r="A77" s="352" t="s">
        <v>995</v>
      </c>
      <c r="B77" s="353">
        <v>192</v>
      </c>
    </row>
    <row r="78" spans="1:2" ht="21.95" customHeight="1">
      <c r="A78" s="352" t="s">
        <v>1002</v>
      </c>
      <c r="B78" s="353">
        <v>128</v>
      </c>
    </row>
    <row r="79" spans="1:2" ht="21.95" customHeight="1">
      <c r="A79" s="352" t="s">
        <v>1042</v>
      </c>
      <c r="B79" s="353">
        <v>1010</v>
      </c>
    </row>
    <row r="80" spans="1:2" ht="21.95" customHeight="1">
      <c r="A80" s="351" t="s">
        <v>1043</v>
      </c>
      <c r="B80" s="353">
        <v>1855</v>
      </c>
    </row>
    <row r="81" spans="1:2" ht="21.95" customHeight="1">
      <c r="A81" s="352" t="s">
        <v>994</v>
      </c>
      <c r="B81" s="353">
        <v>325</v>
      </c>
    </row>
    <row r="82" spans="1:2" ht="21.95" customHeight="1">
      <c r="A82" s="352" t="s">
        <v>995</v>
      </c>
      <c r="B82" s="353">
        <v>150</v>
      </c>
    </row>
    <row r="83" spans="1:2" ht="21.95" customHeight="1">
      <c r="A83" s="352" t="s">
        <v>1044</v>
      </c>
      <c r="B83" s="353">
        <v>1380</v>
      </c>
    </row>
    <row r="84" spans="1:2" ht="21.95" customHeight="1">
      <c r="A84" s="351" t="s">
        <v>1045</v>
      </c>
      <c r="B84" s="353">
        <v>1822</v>
      </c>
    </row>
    <row r="85" spans="1:2" ht="21.95" customHeight="1">
      <c r="A85" s="352" t="s">
        <v>994</v>
      </c>
      <c r="B85" s="353">
        <v>336</v>
      </c>
    </row>
    <row r="86" spans="1:2" ht="21.95" customHeight="1">
      <c r="A86" s="352" t="s">
        <v>1002</v>
      </c>
      <c r="B86" s="353">
        <v>409</v>
      </c>
    </row>
    <row r="87" spans="1:2" ht="21.95" customHeight="1">
      <c r="A87" s="352" t="s">
        <v>1046</v>
      </c>
      <c r="B87" s="353">
        <v>1077</v>
      </c>
    </row>
    <row r="88" spans="1:2" ht="21.95" customHeight="1">
      <c r="A88" s="351" t="s">
        <v>1047</v>
      </c>
      <c r="B88" s="353">
        <v>249</v>
      </c>
    </row>
    <row r="89" spans="1:2" ht="21.95" customHeight="1">
      <c r="A89" s="352" t="s">
        <v>994</v>
      </c>
      <c r="B89" s="353">
        <v>157</v>
      </c>
    </row>
    <row r="90" spans="1:2" ht="21.95" customHeight="1">
      <c r="A90" s="352" t="s">
        <v>1002</v>
      </c>
      <c r="B90" s="353">
        <v>43</v>
      </c>
    </row>
    <row r="91" spans="1:2" ht="21.95" customHeight="1">
      <c r="A91" s="352" t="s">
        <v>1048</v>
      </c>
      <c r="B91" s="353">
        <v>49</v>
      </c>
    </row>
    <row r="92" spans="1:2" ht="21.95" customHeight="1">
      <c r="A92" s="351" t="s">
        <v>1049</v>
      </c>
      <c r="B92" s="353">
        <v>500</v>
      </c>
    </row>
    <row r="93" spans="1:2" ht="21.95" customHeight="1">
      <c r="A93" s="352" t="s">
        <v>994</v>
      </c>
      <c r="B93" s="353">
        <v>239</v>
      </c>
    </row>
    <row r="94" spans="1:2" ht="21.95" customHeight="1">
      <c r="A94" s="352" t="s">
        <v>995</v>
      </c>
      <c r="B94" s="353">
        <v>239</v>
      </c>
    </row>
    <row r="95" spans="1:2" ht="21.95" customHeight="1">
      <c r="A95" s="352" t="s">
        <v>1050</v>
      </c>
      <c r="B95" s="353">
        <v>22</v>
      </c>
    </row>
    <row r="96" spans="1:2" ht="21.95" customHeight="1">
      <c r="A96" s="351" t="s">
        <v>1051</v>
      </c>
      <c r="B96" s="353">
        <v>3765</v>
      </c>
    </row>
    <row r="97" spans="1:2" ht="21.95" customHeight="1">
      <c r="A97" s="352" t="s">
        <v>1052</v>
      </c>
      <c r="B97" s="353">
        <v>3765</v>
      </c>
    </row>
    <row r="98" spans="1:2" ht="21.95" customHeight="1">
      <c r="A98" s="351" t="s">
        <v>1053</v>
      </c>
      <c r="B98" s="353">
        <v>15975</v>
      </c>
    </row>
    <row r="99" spans="1:2" ht="21.95" customHeight="1">
      <c r="A99" s="351" t="s">
        <v>1054</v>
      </c>
      <c r="B99" s="353">
        <v>20</v>
      </c>
    </row>
    <row r="100" spans="1:2" ht="21.95" customHeight="1">
      <c r="A100" s="352" t="s">
        <v>1055</v>
      </c>
      <c r="B100" s="353">
        <v>20</v>
      </c>
    </row>
    <row r="101" spans="1:2" ht="21.95" customHeight="1">
      <c r="A101" s="351" t="s">
        <v>1056</v>
      </c>
      <c r="B101" s="353">
        <v>14279</v>
      </c>
    </row>
    <row r="102" spans="1:2" ht="21.95" customHeight="1">
      <c r="A102" s="352" t="s">
        <v>994</v>
      </c>
      <c r="B102" s="353">
        <v>11624</v>
      </c>
    </row>
    <row r="103" spans="1:2" ht="21.95" customHeight="1">
      <c r="A103" s="352" t="s">
        <v>995</v>
      </c>
      <c r="B103" s="353">
        <v>1012</v>
      </c>
    </row>
    <row r="104" spans="1:2" ht="21.95" customHeight="1">
      <c r="A104" s="352" t="s">
        <v>1057</v>
      </c>
      <c r="B104" s="353">
        <v>269</v>
      </c>
    </row>
    <row r="105" spans="1:2" ht="21.95" customHeight="1">
      <c r="A105" s="352" t="s">
        <v>1058</v>
      </c>
      <c r="B105" s="353">
        <v>149</v>
      </c>
    </row>
    <row r="106" spans="1:2" ht="21.95" customHeight="1">
      <c r="A106" s="352" t="s">
        <v>1059</v>
      </c>
      <c r="B106" s="353">
        <v>7</v>
      </c>
    </row>
    <row r="107" spans="1:2" ht="21.95" customHeight="1">
      <c r="A107" s="352" t="s">
        <v>1060</v>
      </c>
      <c r="B107" s="353">
        <v>60</v>
      </c>
    </row>
    <row r="108" spans="1:2" ht="21.95" customHeight="1">
      <c r="A108" s="352" t="s">
        <v>1061</v>
      </c>
      <c r="B108" s="353">
        <v>806</v>
      </c>
    </row>
    <row r="109" spans="1:2" ht="21.95" customHeight="1">
      <c r="A109" s="352" t="s">
        <v>1062</v>
      </c>
      <c r="B109" s="353">
        <v>220</v>
      </c>
    </row>
    <row r="110" spans="1:2" ht="21.95" customHeight="1">
      <c r="A110" s="352" t="s">
        <v>1017</v>
      </c>
      <c r="B110" s="353">
        <v>80</v>
      </c>
    </row>
    <row r="111" spans="1:2" ht="21.95" customHeight="1">
      <c r="A111" s="352" t="s">
        <v>1063</v>
      </c>
      <c r="B111" s="353">
        <v>52</v>
      </c>
    </row>
    <row r="112" spans="1:2" ht="21.95" customHeight="1">
      <c r="A112" s="351" t="s">
        <v>1064</v>
      </c>
      <c r="B112" s="353">
        <v>1442</v>
      </c>
    </row>
    <row r="113" spans="1:2" ht="21.95" customHeight="1">
      <c r="A113" s="352" t="s">
        <v>994</v>
      </c>
      <c r="B113" s="353">
        <v>792</v>
      </c>
    </row>
    <row r="114" spans="1:2" ht="21.95" customHeight="1">
      <c r="A114" s="352" t="s">
        <v>995</v>
      </c>
      <c r="B114" s="353">
        <v>23</v>
      </c>
    </row>
    <row r="115" spans="1:2" ht="21.95" customHeight="1">
      <c r="A115" s="352" t="s">
        <v>1065</v>
      </c>
      <c r="B115" s="353">
        <v>171</v>
      </c>
    </row>
    <row r="116" spans="1:2" ht="21.95" customHeight="1">
      <c r="A116" s="352" t="s">
        <v>1066</v>
      </c>
      <c r="B116" s="353">
        <v>30</v>
      </c>
    </row>
    <row r="117" spans="1:2" ht="21.95" customHeight="1">
      <c r="A117" s="352" t="s">
        <v>1067</v>
      </c>
      <c r="B117" s="353">
        <v>65</v>
      </c>
    </row>
    <row r="118" spans="1:2" ht="21.95" customHeight="1">
      <c r="A118" s="352" t="s">
        <v>1068</v>
      </c>
      <c r="B118" s="353">
        <v>137</v>
      </c>
    </row>
    <row r="119" spans="1:2" ht="21.95" customHeight="1">
      <c r="A119" s="352" t="s">
        <v>1002</v>
      </c>
      <c r="B119" s="353">
        <v>68</v>
      </c>
    </row>
    <row r="120" spans="1:2" ht="21.95" customHeight="1">
      <c r="A120" s="352" t="s">
        <v>1069</v>
      </c>
      <c r="B120" s="353">
        <v>156</v>
      </c>
    </row>
    <row r="121" spans="1:2" ht="21.95" customHeight="1">
      <c r="A121" s="351" t="s">
        <v>1070</v>
      </c>
      <c r="B121" s="353">
        <v>234</v>
      </c>
    </row>
    <row r="122" spans="1:2" ht="21.95" customHeight="1">
      <c r="A122" s="352" t="s">
        <v>1071</v>
      </c>
      <c r="B122" s="353">
        <v>234</v>
      </c>
    </row>
    <row r="123" spans="1:2" ht="21.95" customHeight="1">
      <c r="A123" s="351" t="s">
        <v>1072</v>
      </c>
      <c r="B123" s="353">
        <v>105301</v>
      </c>
    </row>
    <row r="124" spans="1:2" ht="21.95" customHeight="1">
      <c r="A124" s="351" t="s">
        <v>1073</v>
      </c>
      <c r="B124" s="353">
        <v>2370</v>
      </c>
    </row>
    <row r="125" spans="1:2" ht="21.95" customHeight="1">
      <c r="A125" s="352" t="s">
        <v>994</v>
      </c>
      <c r="B125" s="353">
        <v>615</v>
      </c>
    </row>
    <row r="126" spans="1:2" ht="21.95" customHeight="1">
      <c r="A126" s="352" t="s">
        <v>1074</v>
      </c>
      <c r="B126" s="353">
        <v>1755</v>
      </c>
    </row>
    <row r="127" spans="1:2" ht="21.95" customHeight="1">
      <c r="A127" s="351" t="s">
        <v>1075</v>
      </c>
      <c r="B127" s="353">
        <v>94843</v>
      </c>
    </row>
    <row r="128" spans="1:2" ht="21.95" customHeight="1">
      <c r="A128" s="352" t="s">
        <v>1076</v>
      </c>
      <c r="B128" s="353">
        <v>4022</v>
      </c>
    </row>
    <row r="129" spans="1:2" ht="21.95" customHeight="1">
      <c r="A129" s="352" t="s">
        <v>1077</v>
      </c>
      <c r="B129" s="353">
        <v>46725</v>
      </c>
    </row>
    <row r="130" spans="1:2" ht="21.95" customHeight="1">
      <c r="A130" s="352" t="s">
        <v>1078</v>
      </c>
      <c r="B130" s="353">
        <v>29871</v>
      </c>
    </row>
    <row r="131" spans="1:2" ht="21.95" customHeight="1">
      <c r="A131" s="352" t="s">
        <v>1079</v>
      </c>
      <c r="B131" s="353">
        <v>14211</v>
      </c>
    </row>
    <row r="132" spans="1:2" ht="21.95" customHeight="1">
      <c r="A132" s="352" t="s">
        <v>1080</v>
      </c>
      <c r="B132" s="353">
        <v>14</v>
      </c>
    </row>
    <row r="133" spans="1:2" ht="21.95" customHeight="1">
      <c r="A133" s="351" t="s">
        <v>1081</v>
      </c>
      <c r="B133" s="353">
        <v>5468</v>
      </c>
    </row>
    <row r="134" spans="1:2" ht="21.95" customHeight="1">
      <c r="A134" s="352" t="s">
        <v>1082</v>
      </c>
      <c r="B134" s="353">
        <v>1141</v>
      </c>
    </row>
    <row r="135" spans="1:2" ht="21.95" customHeight="1">
      <c r="A135" s="352" t="s">
        <v>1083</v>
      </c>
      <c r="B135" s="353">
        <v>4064</v>
      </c>
    </row>
    <row r="136" spans="1:2" ht="21.95" customHeight="1">
      <c r="A136" s="352" t="s">
        <v>1084</v>
      </c>
      <c r="B136" s="353">
        <v>85</v>
      </c>
    </row>
    <row r="137" spans="1:2" ht="21.95" customHeight="1">
      <c r="A137" s="352" t="s">
        <v>1085</v>
      </c>
      <c r="B137" s="353">
        <v>178</v>
      </c>
    </row>
    <row r="138" spans="1:2" ht="21.95" customHeight="1">
      <c r="A138" s="351" t="s">
        <v>1086</v>
      </c>
      <c r="B138" s="353">
        <v>324</v>
      </c>
    </row>
    <row r="139" spans="1:2" ht="21.95" customHeight="1">
      <c r="A139" s="352" t="s">
        <v>1087</v>
      </c>
      <c r="B139" s="353">
        <v>324</v>
      </c>
    </row>
    <row r="140" spans="1:2" ht="21.95" customHeight="1">
      <c r="A140" s="351" t="s">
        <v>1088</v>
      </c>
      <c r="B140" s="353">
        <v>646</v>
      </c>
    </row>
    <row r="141" spans="1:2" ht="21.95" customHeight="1">
      <c r="A141" s="352" t="s">
        <v>1089</v>
      </c>
      <c r="B141" s="353">
        <v>606</v>
      </c>
    </row>
    <row r="142" spans="1:2" ht="21.95" customHeight="1">
      <c r="A142" s="352" t="s">
        <v>1090</v>
      </c>
      <c r="B142" s="353">
        <v>40</v>
      </c>
    </row>
    <row r="143" spans="1:2" ht="21.95" customHeight="1">
      <c r="A143" s="351" t="s">
        <v>1091</v>
      </c>
      <c r="B143" s="353">
        <v>1650</v>
      </c>
    </row>
    <row r="144" spans="1:2" ht="21.95" customHeight="1">
      <c r="A144" s="352" t="s">
        <v>1092</v>
      </c>
      <c r="B144" s="353">
        <v>879</v>
      </c>
    </row>
    <row r="145" spans="1:2" ht="21.95" customHeight="1">
      <c r="A145" s="352" t="s">
        <v>1093</v>
      </c>
      <c r="B145" s="353">
        <v>771</v>
      </c>
    </row>
    <row r="146" spans="1:2" ht="21.95" customHeight="1">
      <c r="A146" s="351" t="s">
        <v>1094</v>
      </c>
      <c r="B146" s="353">
        <v>1016</v>
      </c>
    </row>
    <row r="147" spans="1:2" ht="21.95" customHeight="1">
      <c r="A147" s="351" t="s">
        <v>1095</v>
      </c>
      <c r="B147" s="353">
        <v>555</v>
      </c>
    </row>
    <row r="148" spans="1:2" ht="21.95" customHeight="1">
      <c r="A148" s="352" t="s">
        <v>994</v>
      </c>
      <c r="B148" s="353">
        <v>85</v>
      </c>
    </row>
    <row r="149" spans="1:2" ht="21.95" customHeight="1">
      <c r="A149" s="352" t="s">
        <v>1096</v>
      </c>
      <c r="B149" s="353">
        <v>470</v>
      </c>
    </row>
    <row r="150" spans="1:2" ht="21.95" customHeight="1">
      <c r="A150" s="351" t="s">
        <v>1097</v>
      </c>
      <c r="B150" s="353">
        <v>257</v>
      </c>
    </row>
    <row r="151" spans="1:2" ht="21.95" customHeight="1">
      <c r="A151" s="352" t="s">
        <v>1098</v>
      </c>
      <c r="B151" s="353">
        <v>136</v>
      </c>
    </row>
    <row r="152" spans="1:2" ht="21.95" customHeight="1">
      <c r="A152" s="352" t="s">
        <v>1099</v>
      </c>
      <c r="B152" s="353">
        <v>121</v>
      </c>
    </row>
    <row r="153" spans="1:2" ht="21.95" customHeight="1">
      <c r="A153" s="351" t="s">
        <v>1100</v>
      </c>
      <c r="B153" s="353">
        <v>204</v>
      </c>
    </row>
    <row r="154" spans="1:2" ht="21.95" customHeight="1">
      <c r="A154" s="352" t="s">
        <v>1101</v>
      </c>
      <c r="B154" s="353">
        <v>98</v>
      </c>
    </row>
    <row r="155" spans="1:2" ht="21.95" customHeight="1">
      <c r="A155" s="352" t="s">
        <v>1102</v>
      </c>
      <c r="B155" s="353">
        <v>106</v>
      </c>
    </row>
    <row r="156" spans="1:2" ht="21.95" customHeight="1">
      <c r="A156" s="351" t="s">
        <v>1103</v>
      </c>
      <c r="B156" s="353">
        <v>5748</v>
      </c>
    </row>
    <row r="157" spans="1:2" ht="21.95" customHeight="1">
      <c r="A157" s="351" t="s">
        <v>1104</v>
      </c>
      <c r="B157" s="353">
        <v>3248</v>
      </c>
    </row>
    <row r="158" spans="1:2" ht="21.95" customHeight="1">
      <c r="A158" s="352" t="s">
        <v>994</v>
      </c>
      <c r="B158" s="353">
        <v>154</v>
      </c>
    </row>
    <row r="159" spans="1:2" ht="21.95" customHeight="1">
      <c r="A159" s="352" t="s">
        <v>1105</v>
      </c>
      <c r="B159" s="353">
        <v>83</v>
      </c>
    </row>
    <row r="160" spans="1:2" ht="21.95" customHeight="1">
      <c r="A160" s="352" t="s">
        <v>1106</v>
      </c>
      <c r="B160" s="353">
        <v>97</v>
      </c>
    </row>
    <row r="161" spans="1:2" ht="21.95" customHeight="1">
      <c r="A161" s="352" t="s">
        <v>1107</v>
      </c>
      <c r="B161" s="353">
        <v>1326</v>
      </c>
    </row>
    <row r="162" spans="1:2" ht="21.95" customHeight="1">
      <c r="A162" s="352" t="s">
        <v>1108</v>
      </c>
      <c r="B162" s="353">
        <v>9</v>
      </c>
    </row>
    <row r="163" spans="1:2" ht="21.95" customHeight="1">
      <c r="A163" s="352" t="s">
        <v>1109</v>
      </c>
      <c r="B163" s="353">
        <v>95</v>
      </c>
    </row>
    <row r="164" spans="1:2" ht="21.95" customHeight="1">
      <c r="A164" s="352" t="s">
        <v>1110</v>
      </c>
      <c r="B164" s="353">
        <v>1484</v>
      </c>
    </row>
    <row r="165" spans="1:2" ht="21.95" customHeight="1">
      <c r="A165" s="351" t="s">
        <v>1111</v>
      </c>
      <c r="B165" s="353">
        <v>827</v>
      </c>
    </row>
    <row r="166" spans="1:2" ht="21.95" customHeight="1">
      <c r="A166" s="352" t="s">
        <v>1112</v>
      </c>
      <c r="B166" s="353">
        <v>349</v>
      </c>
    </row>
    <row r="167" spans="1:2" ht="21.95" customHeight="1">
      <c r="A167" s="352" t="s">
        <v>1113</v>
      </c>
      <c r="B167" s="353">
        <v>6</v>
      </c>
    </row>
    <row r="168" spans="1:2" ht="21.95" customHeight="1">
      <c r="A168" s="352" t="s">
        <v>1114</v>
      </c>
      <c r="B168" s="353">
        <v>472</v>
      </c>
    </row>
    <row r="169" spans="1:2" ht="21.95" customHeight="1">
      <c r="A169" s="351" t="s">
        <v>1115</v>
      </c>
      <c r="B169" s="353">
        <v>110</v>
      </c>
    </row>
    <row r="170" spans="1:2" ht="21.95" customHeight="1">
      <c r="A170" s="352" t="s">
        <v>1116</v>
      </c>
      <c r="B170" s="353">
        <v>110</v>
      </c>
    </row>
    <row r="171" spans="1:2" ht="21.95" customHeight="1">
      <c r="A171" s="351" t="s">
        <v>1117</v>
      </c>
      <c r="B171" s="353">
        <v>1061</v>
      </c>
    </row>
    <row r="172" spans="1:2" ht="21.95" customHeight="1">
      <c r="A172" s="352" t="s">
        <v>1118</v>
      </c>
      <c r="B172" s="353">
        <v>199</v>
      </c>
    </row>
    <row r="173" spans="1:2" ht="21.95" customHeight="1">
      <c r="A173" s="352" t="s">
        <v>1119</v>
      </c>
      <c r="B173" s="353">
        <v>833</v>
      </c>
    </row>
    <row r="174" spans="1:2" ht="21.95" customHeight="1">
      <c r="A174" s="352" t="s">
        <v>1120</v>
      </c>
      <c r="B174" s="353">
        <v>29</v>
      </c>
    </row>
    <row r="175" spans="1:2" ht="21.95" customHeight="1">
      <c r="A175" s="351" t="s">
        <v>1121</v>
      </c>
      <c r="B175" s="353">
        <v>502</v>
      </c>
    </row>
    <row r="176" spans="1:2" ht="21.95" customHeight="1">
      <c r="A176" s="352" t="s">
        <v>1122</v>
      </c>
      <c r="B176" s="353">
        <v>172</v>
      </c>
    </row>
    <row r="177" spans="1:2" ht="21.95" customHeight="1">
      <c r="A177" s="352" t="s">
        <v>1123</v>
      </c>
      <c r="B177" s="353">
        <v>330</v>
      </c>
    </row>
    <row r="178" spans="1:2" ht="21.95" customHeight="1">
      <c r="A178" s="351" t="s">
        <v>1124</v>
      </c>
      <c r="B178" s="353">
        <v>69351</v>
      </c>
    </row>
    <row r="179" spans="1:2" ht="21.95" customHeight="1">
      <c r="A179" s="351" t="s">
        <v>1125</v>
      </c>
      <c r="B179" s="353">
        <v>2588</v>
      </c>
    </row>
    <row r="180" spans="1:2" ht="21.95" customHeight="1">
      <c r="A180" s="352" t="s">
        <v>994</v>
      </c>
      <c r="B180" s="353">
        <v>426</v>
      </c>
    </row>
    <row r="181" spans="1:2" ht="21.95" customHeight="1">
      <c r="A181" s="352" t="s">
        <v>1126</v>
      </c>
      <c r="B181" s="353">
        <v>262</v>
      </c>
    </row>
    <row r="182" spans="1:2" ht="21.95" customHeight="1">
      <c r="A182" s="352" t="s">
        <v>1127</v>
      </c>
      <c r="B182" s="353">
        <v>844</v>
      </c>
    </row>
    <row r="183" spans="1:2" ht="21.95" customHeight="1">
      <c r="A183" s="352" t="s">
        <v>1128</v>
      </c>
      <c r="B183" s="353">
        <v>2</v>
      </c>
    </row>
    <row r="184" spans="1:2" ht="21.95" customHeight="1">
      <c r="A184" s="352" t="s">
        <v>1129</v>
      </c>
      <c r="B184" s="353">
        <v>128</v>
      </c>
    </row>
    <row r="185" spans="1:2" ht="21.95" customHeight="1">
      <c r="A185" s="352" t="s">
        <v>1130</v>
      </c>
      <c r="B185" s="353">
        <v>926</v>
      </c>
    </row>
    <row r="186" spans="1:2" ht="21.95" customHeight="1">
      <c r="A186" s="351" t="s">
        <v>1131</v>
      </c>
      <c r="B186" s="353">
        <v>1015</v>
      </c>
    </row>
    <row r="187" spans="1:2" ht="21.95" customHeight="1">
      <c r="A187" s="352" t="s">
        <v>994</v>
      </c>
      <c r="B187" s="353">
        <v>273</v>
      </c>
    </row>
    <row r="188" spans="1:2" ht="21.95" customHeight="1">
      <c r="A188" s="352" t="s">
        <v>1132</v>
      </c>
      <c r="B188" s="353">
        <v>50</v>
      </c>
    </row>
    <row r="189" spans="1:2" ht="21.95" customHeight="1">
      <c r="A189" s="352" t="s">
        <v>1133</v>
      </c>
      <c r="B189" s="353">
        <v>3</v>
      </c>
    </row>
    <row r="190" spans="1:2" ht="21.95" customHeight="1">
      <c r="A190" s="352" t="s">
        <v>1134</v>
      </c>
      <c r="B190" s="353">
        <v>2</v>
      </c>
    </row>
    <row r="191" spans="1:2" ht="21.95" customHeight="1">
      <c r="A191" s="352" t="s">
        <v>1135</v>
      </c>
      <c r="B191" s="353">
        <v>100</v>
      </c>
    </row>
    <row r="192" spans="1:2" ht="21.95" customHeight="1">
      <c r="A192" s="352" t="s">
        <v>1136</v>
      </c>
      <c r="B192" s="353">
        <v>587</v>
      </c>
    </row>
    <row r="193" spans="1:2" ht="21.95" customHeight="1">
      <c r="A193" s="351" t="s">
        <v>1137</v>
      </c>
      <c r="B193" s="353">
        <v>27249</v>
      </c>
    </row>
    <row r="194" spans="1:2" ht="21.95" customHeight="1">
      <c r="A194" s="352" t="s">
        <v>1138</v>
      </c>
      <c r="B194" s="353">
        <v>153</v>
      </c>
    </row>
    <row r="195" spans="1:2" ht="21.95" customHeight="1">
      <c r="A195" s="352" t="s">
        <v>1139</v>
      </c>
      <c r="B195" s="353">
        <v>23</v>
      </c>
    </row>
    <row r="196" spans="1:2" ht="21.95" customHeight="1">
      <c r="A196" s="352" t="s">
        <v>1140</v>
      </c>
      <c r="B196" s="353">
        <v>14260</v>
      </c>
    </row>
    <row r="197" spans="1:2" ht="21.95" customHeight="1">
      <c r="A197" s="352" t="s">
        <v>1141</v>
      </c>
      <c r="B197" s="353">
        <v>5677</v>
      </c>
    </row>
    <row r="198" spans="1:2" ht="21.95" customHeight="1">
      <c r="A198" s="352" t="s">
        <v>1142</v>
      </c>
      <c r="B198" s="353">
        <v>7136</v>
      </c>
    </row>
    <row r="199" spans="1:2" ht="21.95" customHeight="1">
      <c r="A199" s="351" t="s">
        <v>1143</v>
      </c>
      <c r="B199" s="353">
        <v>2255</v>
      </c>
    </row>
    <row r="200" spans="1:2" ht="21.95" customHeight="1">
      <c r="A200" s="352" t="s">
        <v>1144</v>
      </c>
      <c r="B200" s="353">
        <v>200</v>
      </c>
    </row>
    <row r="201" spans="1:2" ht="21.95" customHeight="1">
      <c r="A201" s="352" t="s">
        <v>1145</v>
      </c>
      <c r="B201" s="353">
        <v>200</v>
      </c>
    </row>
    <row r="202" spans="1:2" ht="21.95" customHeight="1">
      <c r="A202" s="352" t="s">
        <v>1146</v>
      </c>
      <c r="B202" s="353">
        <v>400</v>
      </c>
    </row>
    <row r="203" spans="1:2" ht="21.95" customHeight="1">
      <c r="A203" s="352" t="s">
        <v>1147</v>
      </c>
      <c r="B203" s="353">
        <v>1200</v>
      </c>
    </row>
    <row r="204" spans="1:2" ht="21.95" customHeight="1">
      <c r="A204" s="352" t="s">
        <v>1148</v>
      </c>
      <c r="B204" s="353">
        <v>255</v>
      </c>
    </row>
    <row r="205" spans="1:2" ht="21.95" customHeight="1">
      <c r="A205" s="351" t="s">
        <v>1149</v>
      </c>
      <c r="B205" s="353">
        <v>3780</v>
      </c>
    </row>
    <row r="206" spans="1:2" ht="21.95" customHeight="1">
      <c r="A206" s="352" t="s">
        <v>1150</v>
      </c>
      <c r="B206" s="353">
        <v>1206</v>
      </c>
    </row>
    <row r="207" spans="1:2" ht="21.95" customHeight="1">
      <c r="A207" s="352" t="s">
        <v>1151</v>
      </c>
      <c r="B207" s="353">
        <v>486</v>
      </c>
    </row>
    <row r="208" spans="1:2" ht="21.95" customHeight="1">
      <c r="A208" s="352" t="s">
        <v>1152</v>
      </c>
      <c r="B208" s="353">
        <v>1621</v>
      </c>
    </row>
    <row r="209" spans="1:2" ht="21.95" customHeight="1">
      <c r="A209" s="352" t="s">
        <v>1153</v>
      </c>
      <c r="B209" s="353">
        <v>10</v>
      </c>
    </row>
    <row r="210" spans="1:2" ht="21.95" customHeight="1">
      <c r="A210" s="352" t="s">
        <v>1154</v>
      </c>
      <c r="B210" s="353">
        <v>271</v>
      </c>
    </row>
    <row r="211" spans="1:2" ht="21.95" customHeight="1">
      <c r="A211" s="352" t="s">
        <v>1155</v>
      </c>
      <c r="B211" s="353">
        <v>97</v>
      </c>
    </row>
    <row r="212" spans="1:2" ht="21.95" customHeight="1">
      <c r="A212" s="352" t="s">
        <v>1156</v>
      </c>
      <c r="B212" s="353">
        <v>89</v>
      </c>
    </row>
    <row r="213" spans="1:2" ht="21.95" customHeight="1">
      <c r="A213" s="351" t="s">
        <v>1157</v>
      </c>
      <c r="B213" s="353">
        <v>529</v>
      </c>
    </row>
    <row r="214" spans="1:2" ht="21.95" customHeight="1">
      <c r="A214" s="352" t="s">
        <v>1158</v>
      </c>
      <c r="B214" s="353">
        <v>454</v>
      </c>
    </row>
    <row r="215" spans="1:2" ht="21.95" customHeight="1">
      <c r="A215" s="352" t="s">
        <v>1159</v>
      </c>
      <c r="B215" s="353">
        <v>51</v>
      </c>
    </row>
    <row r="216" spans="1:2" ht="21.95" customHeight="1">
      <c r="A216" s="352" t="s">
        <v>1160</v>
      </c>
      <c r="B216" s="353">
        <v>23</v>
      </c>
    </row>
    <row r="217" spans="1:2" ht="21.95" customHeight="1">
      <c r="A217" s="352" t="s">
        <v>1161</v>
      </c>
      <c r="B217" s="353">
        <v>1</v>
      </c>
    </row>
    <row r="218" spans="1:2" ht="21.95" customHeight="1">
      <c r="A218" s="351" t="s">
        <v>1162</v>
      </c>
      <c r="B218" s="353">
        <v>1315</v>
      </c>
    </row>
    <row r="219" spans="1:2" ht="21.95" customHeight="1">
      <c r="A219" s="352" t="s">
        <v>1163</v>
      </c>
      <c r="B219" s="353">
        <v>125</v>
      </c>
    </row>
    <row r="220" spans="1:2" ht="21.95" customHeight="1">
      <c r="A220" s="352" t="s">
        <v>1164</v>
      </c>
      <c r="B220" s="353">
        <v>708</v>
      </c>
    </row>
    <row r="221" spans="1:2" ht="21.95" customHeight="1">
      <c r="A221" s="352" t="s">
        <v>1165</v>
      </c>
      <c r="B221" s="353">
        <v>14</v>
      </c>
    </row>
    <row r="222" spans="1:2" ht="21.95" customHeight="1">
      <c r="A222" s="352" t="s">
        <v>1166</v>
      </c>
      <c r="B222" s="353">
        <v>273</v>
      </c>
    </row>
    <row r="223" spans="1:2" ht="21.95" customHeight="1">
      <c r="A223" s="352" t="s">
        <v>1167</v>
      </c>
      <c r="B223" s="353">
        <v>195</v>
      </c>
    </row>
    <row r="224" spans="1:2" ht="21.95" customHeight="1">
      <c r="A224" s="351" t="s">
        <v>1168</v>
      </c>
      <c r="B224" s="353">
        <v>1178</v>
      </c>
    </row>
    <row r="225" spans="1:2" ht="21.95" customHeight="1">
      <c r="A225" s="352" t="s">
        <v>994</v>
      </c>
      <c r="B225" s="353">
        <v>73</v>
      </c>
    </row>
    <row r="226" spans="1:2" ht="21.95" customHeight="1">
      <c r="A226" s="352" t="s">
        <v>1169</v>
      </c>
      <c r="B226" s="353">
        <v>200</v>
      </c>
    </row>
    <row r="227" spans="1:2" ht="21.95" customHeight="1">
      <c r="A227" s="352" t="s">
        <v>1170</v>
      </c>
      <c r="B227" s="353">
        <v>104</v>
      </c>
    </row>
    <row r="228" spans="1:2" ht="21.95" customHeight="1">
      <c r="A228" s="352" t="s">
        <v>1171</v>
      </c>
      <c r="B228" s="353">
        <v>328</v>
      </c>
    </row>
    <row r="229" spans="1:2" ht="21.95" customHeight="1">
      <c r="A229" s="352" t="s">
        <v>1172</v>
      </c>
      <c r="B229" s="353">
        <v>473</v>
      </c>
    </row>
    <row r="230" spans="1:2" ht="21.95" customHeight="1">
      <c r="A230" s="351" t="s">
        <v>1173</v>
      </c>
      <c r="B230" s="353">
        <v>540</v>
      </c>
    </row>
    <row r="231" spans="1:2" ht="21.95" customHeight="1">
      <c r="A231" s="352" t="s">
        <v>1174</v>
      </c>
      <c r="B231" s="353">
        <v>369</v>
      </c>
    </row>
    <row r="232" spans="1:2" ht="21.95" customHeight="1">
      <c r="A232" s="352" t="s">
        <v>1175</v>
      </c>
      <c r="B232" s="353">
        <v>171</v>
      </c>
    </row>
    <row r="233" spans="1:2" ht="21.95" customHeight="1">
      <c r="A233" s="351" t="s">
        <v>1176</v>
      </c>
      <c r="B233" s="353">
        <v>43</v>
      </c>
    </row>
    <row r="234" spans="1:2" ht="21.95" customHeight="1">
      <c r="A234" s="352" t="s">
        <v>1177</v>
      </c>
      <c r="B234" s="353">
        <v>43</v>
      </c>
    </row>
    <row r="235" spans="1:2" ht="21.95" customHeight="1">
      <c r="A235" s="351" t="s">
        <v>1178</v>
      </c>
      <c r="B235" s="353">
        <v>20500</v>
      </c>
    </row>
    <row r="236" spans="1:2" ht="21.95" customHeight="1">
      <c r="A236" s="352" t="s">
        <v>1179</v>
      </c>
      <c r="B236" s="353">
        <v>7000</v>
      </c>
    </row>
    <row r="237" spans="1:2" ht="21.95" customHeight="1">
      <c r="A237" s="352" t="s">
        <v>1180</v>
      </c>
      <c r="B237" s="353">
        <v>13500</v>
      </c>
    </row>
    <row r="238" spans="1:2" ht="21.95" customHeight="1">
      <c r="A238" s="351" t="s">
        <v>1181</v>
      </c>
      <c r="B238" s="353">
        <v>1554</v>
      </c>
    </row>
    <row r="239" spans="1:2" ht="21.95" customHeight="1">
      <c r="A239" s="352" t="s">
        <v>1182</v>
      </c>
      <c r="B239" s="353">
        <v>1512</v>
      </c>
    </row>
    <row r="240" spans="1:2" ht="21.95" customHeight="1">
      <c r="A240" s="352" t="s">
        <v>1183</v>
      </c>
      <c r="B240" s="353">
        <v>42</v>
      </c>
    </row>
    <row r="241" spans="1:2" ht="21.95" customHeight="1">
      <c r="A241" s="351" t="s">
        <v>1184</v>
      </c>
      <c r="B241" s="353">
        <v>4561</v>
      </c>
    </row>
    <row r="242" spans="1:2" ht="21.95" customHeight="1">
      <c r="A242" s="352" t="s">
        <v>1185</v>
      </c>
      <c r="B242" s="353">
        <v>2031</v>
      </c>
    </row>
    <row r="243" spans="1:2" ht="21.95" customHeight="1">
      <c r="A243" s="352" t="s">
        <v>1186</v>
      </c>
      <c r="B243" s="353">
        <v>2530</v>
      </c>
    </row>
    <row r="244" spans="1:2" ht="21.95" customHeight="1">
      <c r="A244" s="351" t="s">
        <v>1187</v>
      </c>
      <c r="B244" s="353">
        <v>129</v>
      </c>
    </row>
    <row r="245" spans="1:2" ht="21.95" customHeight="1">
      <c r="A245" s="352" t="s">
        <v>1188</v>
      </c>
      <c r="B245" s="353">
        <v>38</v>
      </c>
    </row>
    <row r="246" spans="1:2" ht="21.95" customHeight="1">
      <c r="A246" s="352" t="s">
        <v>1189</v>
      </c>
      <c r="B246" s="353">
        <v>91</v>
      </c>
    </row>
    <row r="247" spans="1:2" ht="21.95" customHeight="1">
      <c r="A247" s="351" t="s">
        <v>1190</v>
      </c>
      <c r="B247" s="353">
        <v>97</v>
      </c>
    </row>
    <row r="248" spans="1:2" ht="21.95" customHeight="1">
      <c r="A248" s="352" t="s">
        <v>1191</v>
      </c>
      <c r="B248" s="353">
        <v>97</v>
      </c>
    </row>
    <row r="249" spans="1:2" ht="21.95" customHeight="1">
      <c r="A249" s="351" t="s">
        <v>1192</v>
      </c>
      <c r="B249" s="353">
        <v>2018</v>
      </c>
    </row>
    <row r="250" spans="1:2" ht="21.95" customHeight="1">
      <c r="A250" s="352" t="s">
        <v>1193</v>
      </c>
      <c r="B250" s="353">
        <v>2018</v>
      </c>
    </row>
    <row r="251" spans="1:2" ht="21.95" customHeight="1">
      <c r="A251" s="351" t="s">
        <v>1194</v>
      </c>
      <c r="B251" s="353">
        <v>61401</v>
      </c>
    </row>
    <row r="252" spans="1:2" ht="21.95" customHeight="1">
      <c r="A252" s="351" t="s">
        <v>1195</v>
      </c>
      <c r="B252" s="353">
        <v>509</v>
      </c>
    </row>
    <row r="253" spans="1:2" ht="21.95" customHeight="1">
      <c r="A253" s="352" t="s">
        <v>994</v>
      </c>
      <c r="B253" s="353">
        <v>344</v>
      </c>
    </row>
    <row r="254" spans="1:2" ht="21.95" customHeight="1">
      <c r="A254" s="352" t="s">
        <v>1196</v>
      </c>
      <c r="B254" s="353">
        <v>165</v>
      </c>
    </row>
    <row r="255" spans="1:2" ht="21.95" customHeight="1">
      <c r="A255" s="351" t="s">
        <v>1197</v>
      </c>
      <c r="B255" s="353">
        <v>6072</v>
      </c>
    </row>
    <row r="256" spans="1:2" ht="21.95" customHeight="1">
      <c r="A256" s="352" t="s">
        <v>1198</v>
      </c>
      <c r="B256" s="353">
        <v>5533</v>
      </c>
    </row>
    <row r="257" spans="1:2" ht="21.95" customHeight="1">
      <c r="A257" s="352" t="s">
        <v>1199</v>
      </c>
      <c r="B257" s="353">
        <v>248</v>
      </c>
    </row>
    <row r="258" spans="1:2" ht="21.95" customHeight="1">
      <c r="A258" s="352" t="s">
        <v>1200</v>
      </c>
      <c r="B258" s="353">
        <v>100</v>
      </c>
    </row>
    <row r="259" spans="1:2" ht="21.95" customHeight="1">
      <c r="A259" s="352" t="s">
        <v>1201</v>
      </c>
      <c r="B259" s="353">
        <v>101</v>
      </c>
    </row>
    <row r="260" spans="1:2" ht="21.95" customHeight="1">
      <c r="A260" s="352" t="s">
        <v>1202</v>
      </c>
      <c r="B260" s="353">
        <v>40</v>
      </c>
    </row>
    <row r="261" spans="1:2" ht="21.95" customHeight="1">
      <c r="A261" s="352" t="s">
        <v>1203</v>
      </c>
      <c r="B261" s="353">
        <v>50</v>
      </c>
    </row>
    <row r="262" spans="1:2" ht="21.95" customHeight="1">
      <c r="A262" s="351" t="s">
        <v>1204</v>
      </c>
      <c r="B262" s="353">
        <v>8819</v>
      </c>
    </row>
    <row r="263" spans="1:2" ht="21.95" customHeight="1">
      <c r="A263" s="352" t="s">
        <v>1205</v>
      </c>
      <c r="B263" s="353">
        <v>441</v>
      </c>
    </row>
    <row r="264" spans="1:2" ht="21.95" customHeight="1">
      <c r="A264" s="352" t="s">
        <v>1206</v>
      </c>
      <c r="B264" s="353">
        <v>5199</v>
      </c>
    </row>
    <row r="265" spans="1:2" ht="21.95" customHeight="1">
      <c r="A265" s="352" t="s">
        <v>1207</v>
      </c>
      <c r="B265" s="353">
        <v>3179</v>
      </c>
    </row>
    <row r="266" spans="1:2" ht="21.95" customHeight="1">
      <c r="A266" s="351" t="s">
        <v>1208</v>
      </c>
      <c r="B266" s="353">
        <v>4276</v>
      </c>
    </row>
    <row r="267" spans="1:2" ht="21.95" customHeight="1">
      <c r="A267" s="352" t="s">
        <v>1209</v>
      </c>
      <c r="B267" s="353">
        <v>1028</v>
      </c>
    </row>
    <row r="268" spans="1:2" ht="21.95" customHeight="1">
      <c r="A268" s="352" t="s">
        <v>1210</v>
      </c>
      <c r="B268" s="353">
        <v>303</v>
      </c>
    </row>
    <row r="269" spans="1:2" ht="21.95" customHeight="1">
      <c r="A269" s="352" t="s">
        <v>1211</v>
      </c>
      <c r="B269" s="353">
        <v>703</v>
      </c>
    </row>
    <row r="270" spans="1:2" ht="21.95" customHeight="1">
      <c r="A270" s="352" t="s">
        <v>1212</v>
      </c>
      <c r="B270" s="353">
        <v>1764</v>
      </c>
    </row>
    <row r="271" spans="1:2" ht="21.95" customHeight="1">
      <c r="A271" s="352" t="s">
        <v>1213</v>
      </c>
      <c r="B271" s="353">
        <v>240</v>
      </c>
    </row>
    <row r="272" spans="1:2" ht="21.95" customHeight="1">
      <c r="A272" s="352" t="s">
        <v>1214</v>
      </c>
      <c r="B272" s="353">
        <v>50</v>
      </c>
    </row>
    <row r="273" spans="1:2" ht="21.95" customHeight="1">
      <c r="A273" s="352" t="s">
        <v>1215</v>
      </c>
      <c r="B273" s="353">
        <v>188</v>
      </c>
    </row>
    <row r="274" spans="1:2" ht="21.95" customHeight="1">
      <c r="A274" s="351" t="s">
        <v>1216</v>
      </c>
      <c r="B274" s="353">
        <v>65</v>
      </c>
    </row>
    <row r="275" spans="1:2" ht="21.95" customHeight="1">
      <c r="A275" s="352" t="s">
        <v>1217</v>
      </c>
      <c r="B275" s="353">
        <v>65</v>
      </c>
    </row>
    <row r="276" spans="1:2" ht="21.95" customHeight="1">
      <c r="A276" s="351" t="s">
        <v>1218</v>
      </c>
      <c r="B276" s="353">
        <v>2196</v>
      </c>
    </row>
    <row r="277" spans="1:2" ht="21.95" customHeight="1">
      <c r="A277" s="352" t="s">
        <v>1219</v>
      </c>
      <c r="B277" s="353">
        <v>193</v>
      </c>
    </row>
    <row r="278" spans="1:2" ht="21.95" customHeight="1">
      <c r="A278" s="352" t="s">
        <v>1220</v>
      </c>
      <c r="B278" s="353">
        <v>1688</v>
      </c>
    </row>
    <row r="279" spans="1:2" ht="21.95" customHeight="1">
      <c r="A279" s="352" t="s">
        <v>1221</v>
      </c>
      <c r="B279" s="353">
        <v>315</v>
      </c>
    </row>
    <row r="280" spans="1:2" ht="21.95" customHeight="1">
      <c r="A280" s="351" t="s">
        <v>1222</v>
      </c>
      <c r="B280" s="353">
        <v>212</v>
      </c>
    </row>
    <row r="281" spans="1:2" ht="21.95" customHeight="1">
      <c r="A281" s="352" t="s">
        <v>1223</v>
      </c>
      <c r="B281" s="353">
        <v>123</v>
      </c>
    </row>
    <row r="282" spans="1:2" ht="21.95" customHeight="1">
      <c r="A282" s="352" t="s">
        <v>1224</v>
      </c>
      <c r="B282" s="353">
        <v>89</v>
      </c>
    </row>
    <row r="283" spans="1:2" ht="21.95" customHeight="1">
      <c r="A283" s="351" t="s">
        <v>1225</v>
      </c>
      <c r="B283" s="353">
        <v>9517</v>
      </c>
    </row>
    <row r="284" spans="1:2" ht="21.95" customHeight="1">
      <c r="A284" s="352" t="s">
        <v>1226</v>
      </c>
      <c r="B284" s="353">
        <v>2335</v>
      </c>
    </row>
    <row r="285" spans="1:2" ht="21.95" customHeight="1">
      <c r="A285" s="352" t="s">
        <v>1227</v>
      </c>
      <c r="B285" s="353">
        <v>6328</v>
      </c>
    </row>
    <row r="286" spans="1:2" ht="21.95" customHeight="1">
      <c r="A286" s="352" t="s">
        <v>1228</v>
      </c>
      <c r="B286" s="353">
        <v>854</v>
      </c>
    </row>
    <row r="287" spans="1:2" ht="21.95" customHeight="1">
      <c r="A287" s="351" t="s">
        <v>1229</v>
      </c>
      <c r="B287" s="353">
        <v>25996</v>
      </c>
    </row>
    <row r="288" spans="1:2" ht="21.95" customHeight="1">
      <c r="A288" s="352" t="s">
        <v>1230</v>
      </c>
      <c r="B288" s="353">
        <v>25996</v>
      </c>
    </row>
    <row r="289" spans="1:2" ht="21.95" customHeight="1">
      <c r="A289" s="351" t="s">
        <v>1231</v>
      </c>
      <c r="B289" s="353">
        <v>3442</v>
      </c>
    </row>
    <row r="290" spans="1:2" ht="21.95" customHeight="1">
      <c r="A290" s="352" t="s">
        <v>1232</v>
      </c>
      <c r="B290" s="353">
        <v>3400</v>
      </c>
    </row>
    <row r="291" spans="1:2" ht="21.95" customHeight="1">
      <c r="A291" s="352" t="s">
        <v>1233</v>
      </c>
      <c r="B291" s="353">
        <v>42</v>
      </c>
    </row>
    <row r="292" spans="1:2" ht="21.95" customHeight="1">
      <c r="A292" s="351" t="s">
        <v>1234</v>
      </c>
      <c r="B292" s="353">
        <v>247</v>
      </c>
    </row>
    <row r="293" spans="1:2" ht="21.95" customHeight="1">
      <c r="A293" s="352" t="s">
        <v>1235</v>
      </c>
      <c r="B293" s="353">
        <v>247</v>
      </c>
    </row>
    <row r="294" spans="1:2" ht="21.95" customHeight="1">
      <c r="A294" s="351" t="s">
        <v>1236</v>
      </c>
      <c r="B294" s="353">
        <v>50</v>
      </c>
    </row>
    <row r="295" spans="1:2" ht="21.95" customHeight="1">
      <c r="A295" s="352" t="s">
        <v>1237</v>
      </c>
      <c r="B295" s="353">
        <v>50</v>
      </c>
    </row>
    <row r="296" spans="1:2" ht="21.95" customHeight="1">
      <c r="A296" s="351" t="s">
        <v>1238</v>
      </c>
      <c r="B296" s="353">
        <v>39832</v>
      </c>
    </row>
    <row r="297" spans="1:2" ht="21.95" customHeight="1">
      <c r="A297" s="351" t="s">
        <v>1239</v>
      </c>
      <c r="B297" s="353">
        <v>912</v>
      </c>
    </row>
    <row r="298" spans="1:2" ht="21.95" customHeight="1">
      <c r="A298" s="352" t="s">
        <v>994</v>
      </c>
      <c r="B298" s="353">
        <v>434</v>
      </c>
    </row>
    <row r="299" spans="1:2" ht="21.95" customHeight="1">
      <c r="A299" s="352" t="s">
        <v>1240</v>
      </c>
      <c r="B299" s="353">
        <v>478</v>
      </c>
    </row>
    <row r="300" spans="1:2" ht="21.95" customHeight="1">
      <c r="A300" s="351" t="s">
        <v>1241</v>
      </c>
      <c r="B300" s="353">
        <v>10</v>
      </c>
    </row>
    <row r="301" spans="1:2" ht="21.95" customHeight="1">
      <c r="A301" s="352" t="s">
        <v>1242</v>
      </c>
      <c r="B301" s="353">
        <v>10</v>
      </c>
    </row>
    <row r="302" spans="1:2" ht="21.95" customHeight="1">
      <c r="A302" s="351" t="s">
        <v>1243</v>
      </c>
      <c r="B302" s="353">
        <v>1921</v>
      </c>
    </row>
    <row r="303" spans="1:2" ht="21.95" customHeight="1">
      <c r="A303" s="352" t="s">
        <v>1244</v>
      </c>
      <c r="B303" s="353">
        <v>1849</v>
      </c>
    </row>
    <row r="304" spans="1:2" ht="21.95" customHeight="1">
      <c r="A304" s="352" t="s">
        <v>1245</v>
      </c>
      <c r="B304" s="353">
        <v>72</v>
      </c>
    </row>
    <row r="305" spans="1:2" ht="21.95" customHeight="1">
      <c r="A305" s="351" t="s">
        <v>1246</v>
      </c>
      <c r="B305" s="353">
        <v>10801</v>
      </c>
    </row>
    <row r="306" spans="1:2" ht="21.95" customHeight="1">
      <c r="A306" s="352" t="s">
        <v>1247</v>
      </c>
      <c r="B306" s="353">
        <v>10801</v>
      </c>
    </row>
    <row r="307" spans="1:2" ht="21.95" customHeight="1">
      <c r="A307" s="351" t="s">
        <v>1248</v>
      </c>
      <c r="B307" s="353">
        <v>303</v>
      </c>
    </row>
    <row r="308" spans="1:2" ht="21.95" customHeight="1">
      <c r="A308" s="352" t="s">
        <v>1249</v>
      </c>
      <c r="B308" s="353">
        <v>154</v>
      </c>
    </row>
    <row r="309" spans="1:2" ht="21.95" customHeight="1">
      <c r="A309" s="352" t="s">
        <v>1250</v>
      </c>
      <c r="B309" s="353">
        <v>149</v>
      </c>
    </row>
    <row r="310" spans="1:2" ht="21.95" customHeight="1">
      <c r="A310" s="351" t="s">
        <v>1251</v>
      </c>
      <c r="B310" s="353">
        <v>12230</v>
      </c>
    </row>
    <row r="311" spans="1:2" ht="21.95" customHeight="1">
      <c r="A311" s="352" t="s">
        <v>1252</v>
      </c>
      <c r="B311" s="353">
        <v>11790</v>
      </c>
    </row>
    <row r="312" spans="1:2" ht="21.95" customHeight="1">
      <c r="A312" s="352" t="s">
        <v>1253</v>
      </c>
      <c r="B312" s="353">
        <v>340</v>
      </c>
    </row>
    <row r="313" spans="1:2" ht="21.95" customHeight="1">
      <c r="A313" s="352" t="s">
        <v>1254</v>
      </c>
      <c r="B313" s="353">
        <v>100</v>
      </c>
    </row>
    <row r="314" spans="1:2" ht="21.95" customHeight="1">
      <c r="A314" s="351" t="s">
        <v>1255</v>
      </c>
      <c r="B314" s="353">
        <v>657</v>
      </c>
    </row>
    <row r="315" spans="1:2" ht="21.95" customHeight="1">
      <c r="A315" s="352" t="s">
        <v>1256</v>
      </c>
      <c r="B315" s="353">
        <v>657</v>
      </c>
    </row>
    <row r="316" spans="1:2" ht="21.95" customHeight="1">
      <c r="A316" s="351" t="s">
        <v>1257</v>
      </c>
      <c r="B316" s="353">
        <v>2786</v>
      </c>
    </row>
    <row r="317" spans="1:2" ht="21.95" customHeight="1">
      <c r="A317" s="352" t="s">
        <v>1258</v>
      </c>
      <c r="B317" s="353">
        <v>2786</v>
      </c>
    </row>
    <row r="318" spans="1:2" ht="21.95" customHeight="1">
      <c r="A318" s="351" t="s">
        <v>1259</v>
      </c>
      <c r="B318" s="353">
        <v>738</v>
      </c>
    </row>
    <row r="319" spans="1:2" ht="21.95" customHeight="1">
      <c r="A319" s="352" t="s">
        <v>1260</v>
      </c>
      <c r="B319" s="353">
        <v>416</v>
      </c>
    </row>
    <row r="320" spans="1:2" ht="21.95" customHeight="1">
      <c r="A320" s="352" t="s">
        <v>1261</v>
      </c>
      <c r="B320" s="353">
        <v>322</v>
      </c>
    </row>
    <row r="321" spans="1:2" ht="21.95" customHeight="1">
      <c r="A321" s="351" t="s">
        <v>1262</v>
      </c>
      <c r="B321" s="353">
        <v>6070</v>
      </c>
    </row>
    <row r="322" spans="1:2" ht="21.95" customHeight="1">
      <c r="A322" s="352" t="s">
        <v>1263</v>
      </c>
      <c r="B322" s="353">
        <v>6070</v>
      </c>
    </row>
    <row r="323" spans="1:2" ht="21.95" customHeight="1">
      <c r="A323" s="351" t="s">
        <v>1264</v>
      </c>
      <c r="B323" s="353">
        <v>3404</v>
      </c>
    </row>
    <row r="324" spans="1:2" ht="21.95" customHeight="1">
      <c r="A324" s="352" t="s">
        <v>1265</v>
      </c>
      <c r="B324" s="353">
        <v>3404</v>
      </c>
    </row>
    <row r="325" spans="1:2" ht="21.95" customHeight="1">
      <c r="A325" s="351" t="s">
        <v>1266</v>
      </c>
      <c r="B325" s="353">
        <v>74709</v>
      </c>
    </row>
    <row r="326" spans="1:2" ht="21.95" customHeight="1">
      <c r="A326" s="351" t="s">
        <v>1267</v>
      </c>
      <c r="B326" s="353">
        <v>8839</v>
      </c>
    </row>
    <row r="327" spans="1:2" ht="21.95" customHeight="1">
      <c r="A327" s="352" t="s">
        <v>994</v>
      </c>
      <c r="B327" s="353">
        <v>810</v>
      </c>
    </row>
    <row r="328" spans="1:2" ht="21.95" customHeight="1">
      <c r="A328" s="352" t="s">
        <v>1268</v>
      </c>
      <c r="B328" s="353">
        <v>8029</v>
      </c>
    </row>
    <row r="329" spans="1:2" ht="21.95" customHeight="1">
      <c r="A329" s="351" t="s">
        <v>1269</v>
      </c>
      <c r="B329" s="353">
        <v>77</v>
      </c>
    </row>
    <row r="330" spans="1:2" ht="21.95" customHeight="1">
      <c r="A330" s="352" t="s">
        <v>1270</v>
      </c>
      <c r="B330" s="353">
        <v>77</v>
      </c>
    </row>
    <row r="331" spans="1:2" ht="21.95" customHeight="1">
      <c r="A331" s="351" t="s">
        <v>1271</v>
      </c>
      <c r="B331" s="353">
        <v>36000</v>
      </c>
    </row>
    <row r="332" spans="1:2" ht="21.95" customHeight="1">
      <c r="A332" s="352" t="s">
        <v>1272</v>
      </c>
      <c r="B332" s="353">
        <v>36000</v>
      </c>
    </row>
    <row r="333" spans="1:2" ht="21.95" customHeight="1">
      <c r="A333" s="351" t="s">
        <v>1273</v>
      </c>
      <c r="B333" s="353">
        <v>737</v>
      </c>
    </row>
    <row r="334" spans="1:2" ht="21.95" customHeight="1">
      <c r="A334" s="352" t="s">
        <v>1274</v>
      </c>
      <c r="B334" s="353">
        <v>737</v>
      </c>
    </row>
    <row r="335" spans="1:2" ht="21.95" customHeight="1">
      <c r="A335" s="351" t="s">
        <v>1275</v>
      </c>
      <c r="B335" s="353">
        <v>29056</v>
      </c>
    </row>
    <row r="336" spans="1:2" ht="21.95" customHeight="1">
      <c r="A336" s="352" t="s">
        <v>1276</v>
      </c>
      <c r="B336" s="353">
        <v>29056</v>
      </c>
    </row>
    <row r="337" spans="1:2" ht="21.95" customHeight="1">
      <c r="A337" s="351" t="s">
        <v>1277</v>
      </c>
      <c r="B337" s="353">
        <v>104367</v>
      </c>
    </row>
    <row r="338" spans="1:2" ht="21.95" customHeight="1">
      <c r="A338" s="351" t="s">
        <v>1278</v>
      </c>
      <c r="B338" s="353">
        <v>19767</v>
      </c>
    </row>
    <row r="339" spans="1:2" ht="21.95" customHeight="1">
      <c r="A339" s="352" t="s">
        <v>994</v>
      </c>
      <c r="B339" s="353">
        <v>1014</v>
      </c>
    </row>
    <row r="340" spans="1:2" ht="21.95" customHeight="1">
      <c r="A340" s="352" t="s">
        <v>1002</v>
      </c>
      <c r="B340" s="353">
        <v>4084</v>
      </c>
    </row>
    <row r="341" spans="1:2" ht="21.95" customHeight="1">
      <c r="A341" s="352" t="s">
        <v>1279</v>
      </c>
      <c r="B341" s="353">
        <v>267</v>
      </c>
    </row>
    <row r="342" spans="1:2" ht="21.95" customHeight="1">
      <c r="A342" s="352" t="s">
        <v>1280</v>
      </c>
      <c r="B342" s="353">
        <v>118</v>
      </c>
    </row>
    <row r="343" spans="1:2" ht="21.95" customHeight="1">
      <c r="A343" s="352" t="s">
        <v>1281</v>
      </c>
      <c r="B343" s="353">
        <v>10</v>
      </c>
    </row>
    <row r="344" spans="1:2" ht="21.95" customHeight="1">
      <c r="A344" s="352" t="s">
        <v>1282</v>
      </c>
      <c r="B344" s="353">
        <v>126</v>
      </c>
    </row>
    <row r="345" spans="1:2" ht="21.95" customHeight="1">
      <c r="A345" s="352" t="s">
        <v>1283</v>
      </c>
      <c r="B345" s="353">
        <v>70</v>
      </c>
    </row>
    <row r="346" spans="1:2" ht="21.95" customHeight="1">
      <c r="A346" s="352" t="s">
        <v>1284</v>
      </c>
      <c r="B346" s="353">
        <v>6</v>
      </c>
    </row>
    <row r="347" spans="1:2" ht="21.95" customHeight="1">
      <c r="A347" s="352" t="s">
        <v>1285</v>
      </c>
      <c r="B347" s="353">
        <v>5388</v>
      </c>
    </row>
    <row r="348" spans="1:2" ht="21.95" customHeight="1">
      <c r="A348" s="352" t="s">
        <v>1286</v>
      </c>
      <c r="B348" s="353">
        <v>329</v>
      </c>
    </row>
    <row r="349" spans="1:2" ht="21.95" customHeight="1">
      <c r="A349" s="352" t="s">
        <v>1287</v>
      </c>
      <c r="B349" s="353">
        <v>59</v>
      </c>
    </row>
    <row r="350" spans="1:2" ht="21.95" customHeight="1">
      <c r="A350" s="352" t="s">
        <v>1288</v>
      </c>
      <c r="B350" s="353">
        <v>413</v>
      </c>
    </row>
    <row r="351" spans="1:2" ht="21.95" customHeight="1">
      <c r="A351" s="352" t="s">
        <v>1289</v>
      </c>
      <c r="B351" s="353">
        <v>2038</v>
      </c>
    </row>
    <row r="352" spans="1:2" ht="21.95" customHeight="1">
      <c r="A352" s="352" t="s">
        <v>1290</v>
      </c>
      <c r="B352" s="353">
        <v>155</v>
      </c>
    </row>
    <row r="353" spans="1:2" ht="21.95" customHeight="1">
      <c r="A353" s="352" t="s">
        <v>1291</v>
      </c>
      <c r="B353" s="353">
        <v>5690</v>
      </c>
    </row>
    <row r="354" spans="1:2" ht="21.95" customHeight="1">
      <c r="A354" s="351" t="s">
        <v>1292</v>
      </c>
      <c r="B354" s="353">
        <v>9052</v>
      </c>
    </row>
    <row r="355" spans="1:2" ht="21.95" customHeight="1">
      <c r="A355" s="352" t="s">
        <v>994</v>
      </c>
      <c r="B355" s="353">
        <v>641</v>
      </c>
    </row>
    <row r="356" spans="1:2" ht="21.95" customHeight="1">
      <c r="A356" s="352" t="s">
        <v>1293</v>
      </c>
      <c r="B356" s="353">
        <v>1940</v>
      </c>
    </row>
    <row r="357" spans="1:2" ht="21.95" customHeight="1">
      <c r="A357" s="352" t="s">
        <v>1294</v>
      </c>
      <c r="B357" s="353">
        <v>1249</v>
      </c>
    </row>
    <row r="358" spans="1:2" ht="21.95" customHeight="1">
      <c r="A358" s="352" t="s">
        <v>1295</v>
      </c>
      <c r="B358" s="353">
        <v>39</v>
      </c>
    </row>
    <row r="359" spans="1:2" ht="21.95" customHeight="1">
      <c r="A359" s="352" t="s">
        <v>1296</v>
      </c>
      <c r="B359" s="353">
        <v>58</v>
      </c>
    </row>
    <row r="360" spans="1:2" ht="21.95" customHeight="1">
      <c r="A360" s="352" t="s">
        <v>1297</v>
      </c>
      <c r="B360" s="353">
        <v>21</v>
      </c>
    </row>
    <row r="361" spans="1:2" ht="21.95" customHeight="1">
      <c r="A361" s="352" t="s">
        <v>1298</v>
      </c>
      <c r="B361" s="353">
        <v>3153</v>
      </c>
    </row>
    <row r="362" spans="1:2" ht="21.95" customHeight="1">
      <c r="A362" s="352" t="s">
        <v>1299</v>
      </c>
      <c r="B362" s="353">
        <v>697</v>
      </c>
    </row>
    <row r="363" spans="1:2" ht="21.95" customHeight="1">
      <c r="A363" s="352" t="s">
        <v>1300</v>
      </c>
      <c r="B363" s="353">
        <v>50</v>
      </c>
    </row>
    <row r="364" spans="1:2" ht="21.95" customHeight="1">
      <c r="A364" s="352" t="s">
        <v>1301</v>
      </c>
      <c r="B364" s="353">
        <v>297</v>
      </c>
    </row>
    <row r="365" spans="1:2" ht="21.95" customHeight="1">
      <c r="A365" s="352" t="s">
        <v>1302</v>
      </c>
      <c r="B365" s="353">
        <v>178</v>
      </c>
    </row>
    <row r="366" spans="1:2" ht="21.95" customHeight="1">
      <c r="A366" s="352" t="s">
        <v>1303</v>
      </c>
      <c r="B366" s="353">
        <v>50</v>
      </c>
    </row>
    <row r="367" spans="1:2" ht="21.95" customHeight="1">
      <c r="A367" s="352" t="s">
        <v>1304</v>
      </c>
      <c r="B367" s="353">
        <v>218</v>
      </c>
    </row>
    <row r="368" spans="1:2" ht="21.95" customHeight="1">
      <c r="A368" s="352" t="s">
        <v>1305</v>
      </c>
      <c r="B368" s="353">
        <v>206</v>
      </c>
    </row>
    <row r="369" spans="1:2" ht="21.95" customHeight="1">
      <c r="A369" s="352" t="s">
        <v>1306</v>
      </c>
      <c r="B369" s="353">
        <v>255</v>
      </c>
    </row>
    <row r="370" spans="1:2" ht="21.95" customHeight="1">
      <c r="A370" s="351" t="s">
        <v>1307</v>
      </c>
      <c r="B370" s="353">
        <v>11767</v>
      </c>
    </row>
    <row r="371" spans="1:2" ht="21.95" customHeight="1">
      <c r="A371" s="352" t="s">
        <v>994</v>
      </c>
      <c r="B371" s="353">
        <v>839</v>
      </c>
    </row>
    <row r="372" spans="1:2" ht="21.95" customHeight="1">
      <c r="A372" s="352" t="s">
        <v>1308</v>
      </c>
      <c r="B372" s="353">
        <v>769</v>
      </c>
    </row>
    <row r="373" spans="1:2" ht="21.95" customHeight="1">
      <c r="A373" s="352" t="s">
        <v>1309</v>
      </c>
      <c r="B373" s="353">
        <v>260</v>
      </c>
    </row>
    <row r="374" spans="1:2" ht="21.95" customHeight="1">
      <c r="A374" s="352" t="s">
        <v>1310</v>
      </c>
      <c r="B374" s="353">
        <v>10</v>
      </c>
    </row>
    <row r="375" spans="1:2" ht="21.95" customHeight="1">
      <c r="A375" s="352" t="s">
        <v>1311</v>
      </c>
      <c r="B375" s="353">
        <v>2038</v>
      </c>
    </row>
    <row r="376" spans="1:2" ht="21.95" customHeight="1">
      <c r="A376" s="352" t="s">
        <v>1312</v>
      </c>
      <c r="B376" s="353">
        <v>200</v>
      </c>
    </row>
    <row r="377" spans="1:2" ht="21.95" customHeight="1">
      <c r="A377" s="352" t="s">
        <v>1313</v>
      </c>
      <c r="B377" s="353">
        <v>207</v>
      </c>
    </row>
    <row r="378" spans="1:2" ht="21.95" customHeight="1">
      <c r="A378" s="352" t="s">
        <v>1314</v>
      </c>
      <c r="B378" s="353">
        <v>558</v>
      </c>
    </row>
    <row r="379" spans="1:2" ht="21.95" customHeight="1">
      <c r="A379" s="352" t="s">
        <v>1315</v>
      </c>
      <c r="B379" s="353">
        <v>3975</v>
      </c>
    </row>
    <row r="380" spans="1:2" ht="21.95" customHeight="1">
      <c r="A380" s="352" t="s">
        <v>1316</v>
      </c>
      <c r="B380" s="353">
        <v>162</v>
      </c>
    </row>
    <row r="381" spans="1:2" ht="21.95" customHeight="1">
      <c r="A381" s="352" t="s">
        <v>1317</v>
      </c>
      <c r="B381" s="353">
        <v>560</v>
      </c>
    </row>
    <row r="382" spans="1:2" ht="21.95" customHeight="1">
      <c r="A382" s="352" t="s">
        <v>1318</v>
      </c>
      <c r="B382" s="353">
        <v>2189</v>
      </c>
    </row>
    <row r="383" spans="1:2" ht="21.95" customHeight="1">
      <c r="A383" s="351" t="s">
        <v>1319</v>
      </c>
      <c r="B383" s="353">
        <v>51100</v>
      </c>
    </row>
    <row r="384" spans="1:2" ht="21.95" customHeight="1">
      <c r="A384" s="352" t="s">
        <v>994</v>
      </c>
      <c r="B384" s="353">
        <v>147</v>
      </c>
    </row>
    <row r="385" spans="1:2" ht="21.95" customHeight="1">
      <c r="A385" s="352" t="s">
        <v>1320</v>
      </c>
      <c r="B385" s="353">
        <v>33627</v>
      </c>
    </row>
    <row r="386" spans="1:2" ht="21.95" customHeight="1">
      <c r="A386" s="352" t="s">
        <v>1321</v>
      </c>
      <c r="B386" s="353">
        <v>1021</v>
      </c>
    </row>
    <row r="387" spans="1:2" ht="21.95" customHeight="1">
      <c r="A387" s="352" t="s">
        <v>1322</v>
      </c>
      <c r="B387" s="353">
        <v>76</v>
      </c>
    </row>
    <row r="388" spans="1:2" ht="21.95" customHeight="1">
      <c r="A388" s="352" t="s">
        <v>1323</v>
      </c>
      <c r="B388" s="353">
        <v>16229</v>
      </c>
    </row>
    <row r="389" spans="1:2" ht="21.95" customHeight="1">
      <c r="A389" s="351" t="s">
        <v>1324</v>
      </c>
      <c r="B389" s="353">
        <v>1294</v>
      </c>
    </row>
    <row r="390" spans="1:2" ht="21.95" customHeight="1">
      <c r="A390" s="352" t="s">
        <v>1325</v>
      </c>
      <c r="B390" s="353">
        <v>838</v>
      </c>
    </row>
    <row r="391" spans="1:2" ht="21.95" customHeight="1">
      <c r="A391" s="352" t="s">
        <v>1326</v>
      </c>
      <c r="B391" s="353">
        <v>456</v>
      </c>
    </row>
    <row r="392" spans="1:2" ht="21.95" customHeight="1">
      <c r="A392" s="351" t="s">
        <v>1327</v>
      </c>
      <c r="B392" s="353">
        <v>9847</v>
      </c>
    </row>
    <row r="393" spans="1:2" ht="21.95" customHeight="1">
      <c r="A393" s="352" t="s">
        <v>1328</v>
      </c>
      <c r="B393" s="353">
        <v>1576</v>
      </c>
    </row>
    <row r="394" spans="1:2" ht="21.95" customHeight="1">
      <c r="A394" s="352" t="s">
        <v>1329</v>
      </c>
      <c r="B394" s="353">
        <v>7452</v>
      </c>
    </row>
    <row r="395" spans="1:2" ht="21.95" customHeight="1">
      <c r="A395" s="352" t="s">
        <v>1330</v>
      </c>
      <c r="B395" s="353">
        <v>819</v>
      </c>
    </row>
    <row r="396" spans="1:2" ht="21.95" customHeight="1">
      <c r="A396" s="351" t="s">
        <v>1331</v>
      </c>
      <c r="B396" s="353">
        <v>1540</v>
      </c>
    </row>
    <row r="397" spans="1:2" ht="21.95" customHeight="1">
      <c r="A397" s="352" t="s">
        <v>1332</v>
      </c>
      <c r="B397" s="353">
        <v>317</v>
      </c>
    </row>
    <row r="398" spans="1:2" ht="21.95" customHeight="1">
      <c r="A398" s="352" t="s">
        <v>1333</v>
      </c>
      <c r="B398" s="353">
        <v>905</v>
      </c>
    </row>
    <row r="399" spans="1:2" ht="21.95" customHeight="1">
      <c r="A399" s="352" t="s">
        <v>1334</v>
      </c>
      <c r="B399" s="353">
        <v>292</v>
      </c>
    </row>
    <row r="400" spans="1:2" ht="21.95" customHeight="1">
      <c r="A400" s="352" t="s">
        <v>1335</v>
      </c>
      <c r="B400" s="353">
        <v>26</v>
      </c>
    </row>
    <row r="401" spans="1:2" ht="21.95" customHeight="1">
      <c r="A401" s="351" t="s">
        <v>1336</v>
      </c>
      <c r="B401" s="353">
        <v>50777</v>
      </c>
    </row>
    <row r="402" spans="1:2" ht="21.95" customHeight="1">
      <c r="A402" s="351" t="s">
        <v>1337</v>
      </c>
      <c r="B402" s="353">
        <v>14748</v>
      </c>
    </row>
    <row r="403" spans="1:2" ht="21.95" customHeight="1">
      <c r="A403" s="352" t="s">
        <v>994</v>
      </c>
      <c r="B403" s="353">
        <v>441</v>
      </c>
    </row>
    <row r="404" spans="1:2" ht="21.95" customHeight="1">
      <c r="A404" s="352" t="s">
        <v>1338</v>
      </c>
      <c r="B404" s="353">
        <v>72</v>
      </c>
    </row>
    <row r="405" spans="1:2" ht="21.95" customHeight="1">
      <c r="A405" s="352" t="s">
        <v>1339</v>
      </c>
      <c r="B405" s="353">
        <v>3084</v>
      </c>
    </row>
    <row r="406" spans="1:2" ht="21.95" customHeight="1">
      <c r="A406" s="352" t="s">
        <v>1340</v>
      </c>
      <c r="B406" s="353">
        <v>999</v>
      </c>
    </row>
    <row r="407" spans="1:2" ht="21.95" customHeight="1">
      <c r="A407" s="352" t="s">
        <v>1341</v>
      </c>
      <c r="B407" s="353">
        <v>321</v>
      </c>
    </row>
    <row r="408" spans="1:2" ht="21.95" customHeight="1">
      <c r="A408" s="352" t="s">
        <v>1342</v>
      </c>
      <c r="B408" s="353">
        <v>6191</v>
      </c>
    </row>
    <row r="409" spans="1:2" ht="21.95" customHeight="1">
      <c r="A409" s="352" t="s">
        <v>1343</v>
      </c>
      <c r="B409" s="353">
        <v>3640</v>
      </c>
    </row>
    <row r="410" spans="1:2" ht="21.95" customHeight="1">
      <c r="A410" s="351" t="s">
        <v>1344</v>
      </c>
      <c r="B410" s="353">
        <v>50</v>
      </c>
    </row>
    <row r="411" spans="1:2" ht="21.95" customHeight="1">
      <c r="A411" s="352" t="s">
        <v>995</v>
      </c>
      <c r="B411" s="353">
        <v>50</v>
      </c>
    </row>
    <row r="412" spans="1:2" ht="21.95" customHeight="1">
      <c r="A412" s="351" t="s">
        <v>1345</v>
      </c>
      <c r="B412" s="353">
        <v>383</v>
      </c>
    </row>
    <row r="413" spans="1:2" ht="21.95" customHeight="1">
      <c r="A413" s="352" t="s">
        <v>1346</v>
      </c>
      <c r="B413" s="353">
        <v>383</v>
      </c>
    </row>
    <row r="414" spans="1:2" ht="21.95" customHeight="1">
      <c r="A414" s="351" t="s">
        <v>1347</v>
      </c>
      <c r="B414" s="353">
        <v>35596</v>
      </c>
    </row>
    <row r="415" spans="1:2" ht="21.95" customHeight="1">
      <c r="A415" s="352" t="s">
        <v>1348</v>
      </c>
      <c r="B415" s="353">
        <v>7020</v>
      </c>
    </row>
    <row r="416" spans="1:2" ht="21.95" customHeight="1">
      <c r="A416" s="352" t="s">
        <v>1349</v>
      </c>
      <c r="B416" s="353">
        <v>28576</v>
      </c>
    </row>
    <row r="417" spans="1:2" ht="21.95" customHeight="1">
      <c r="A417" s="351" t="s">
        <v>1350</v>
      </c>
      <c r="B417" s="353">
        <v>5143</v>
      </c>
    </row>
    <row r="418" spans="1:2" ht="21.95" customHeight="1">
      <c r="A418" s="351" t="s">
        <v>1351</v>
      </c>
      <c r="B418" s="353">
        <v>128</v>
      </c>
    </row>
    <row r="419" spans="1:2" ht="21.95" customHeight="1">
      <c r="A419" s="352" t="s">
        <v>1352</v>
      </c>
      <c r="B419" s="353">
        <v>55</v>
      </c>
    </row>
    <row r="420" spans="1:2" ht="21.95" customHeight="1">
      <c r="A420" s="352" t="s">
        <v>1353</v>
      </c>
      <c r="B420" s="353">
        <v>73</v>
      </c>
    </row>
    <row r="421" spans="1:2" ht="21.95" customHeight="1">
      <c r="A421" s="351" t="s">
        <v>1354</v>
      </c>
      <c r="B421" s="353">
        <v>20</v>
      </c>
    </row>
    <row r="422" spans="1:2" ht="21.95" customHeight="1">
      <c r="A422" s="352" t="s">
        <v>1355</v>
      </c>
      <c r="B422" s="353">
        <v>20</v>
      </c>
    </row>
    <row r="423" spans="1:2" ht="21.95" customHeight="1">
      <c r="A423" s="351" t="s">
        <v>1356</v>
      </c>
      <c r="B423" s="353">
        <v>2224</v>
      </c>
    </row>
    <row r="424" spans="1:2" ht="21.95" customHeight="1">
      <c r="A424" s="352" t="s">
        <v>994</v>
      </c>
      <c r="B424" s="353">
        <v>625</v>
      </c>
    </row>
    <row r="425" spans="1:2" ht="21.95" customHeight="1">
      <c r="A425" s="352" t="s">
        <v>1357</v>
      </c>
      <c r="B425" s="353">
        <v>26</v>
      </c>
    </row>
    <row r="426" spans="1:2" ht="21.95" customHeight="1">
      <c r="A426" s="352" t="s">
        <v>1358</v>
      </c>
      <c r="B426" s="353">
        <v>1573</v>
      </c>
    </row>
    <row r="427" spans="1:2" ht="21.95" customHeight="1">
      <c r="A427" s="351" t="s">
        <v>1359</v>
      </c>
      <c r="B427" s="353">
        <v>2378</v>
      </c>
    </row>
    <row r="428" spans="1:2" ht="21.95" customHeight="1">
      <c r="A428" s="352" t="s">
        <v>994</v>
      </c>
      <c r="B428" s="353">
        <v>191</v>
      </c>
    </row>
    <row r="429" spans="1:2" ht="21.95" customHeight="1">
      <c r="A429" s="352" t="s">
        <v>1360</v>
      </c>
      <c r="B429" s="353">
        <v>1330</v>
      </c>
    </row>
    <row r="430" spans="1:2" ht="21.95" customHeight="1">
      <c r="A430" s="352" t="s">
        <v>1361</v>
      </c>
      <c r="B430" s="353">
        <v>857</v>
      </c>
    </row>
    <row r="431" spans="1:2" ht="21.95" customHeight="1">
      <c r="A431" s="351" t="s">
        <v>1362</v>
      </c>
      <c r="B431" s="353">
        <v>393</v>
      </c>
    </row>
    <row r="432" spans="1:2" ht="21.95" customHeight="1">
      <c r="A432" s="352" t="s">
        <v>1363</v>
      </c>
      <c r="B432" s="353">
        <v>393</v>
      </c>
    </row>
    <row r="433" spans="1:2" ht="21.95" customHeight="1">
      <c r="A433" s="351" t="s">
        <v>1364</v>
      </c>
      <c r="B433" s="353">
        <v>3051</v>
      </c>
    </row>
    <row r="434" spans="1:2" ht="21.95" customHeight="1">
      <c r="A434" s="351" t="s">
        <v>1365</v>
      </c>
      <c r="B434" s="353">
        <v>702</v>
      </c>
    </row>
    <row r="435" spans="1:2" ht="21.95" customHeight="1">
      <c r="A435" s="352" t="s">
        <v>994</v>
      </c>
      <c r="B435" s="353">
        <v>241</v>
      </c>
    </row>
    <row r="436" spans="1:2" ht="21.95" customHeight="1">
      <c r="A436" s="352" t="s">
        <v>1366</v>
      </c>
      <c r="B436" s="353">
        <v>461</v>
      </c>
    </row>
    <row r="437" spans="1:2" ht="21.95" customHeight="1">
      <c r="A437" s="351" t="s">
        <v>1367</v>
      </c>
      <c r="B437" s="353">
        <v>1313</v>
      </c>
    </row>
    <row r="438" spans="1:2" ht="21.95" customHeight="1">
      <c r="A438" s="352" t="s">
        <v>994</v>
      </c>
      <c r="B438" s="353">
        <v>788</v>
      </c>
    </row>
    <row r="439" spans="1:2" ht="21.95" customHeight="1">
      <c r="A439" s="352" t="s">
        <v>1368</v>
      </c>
      <c r="B439" s="353">
        <v>525</v>
      </c>
    </row>
    <row r="440" spans="1:2" ht="21.95" customHeight="1">
      <c r="A440" s="351" t="s">
        <v>1369</v>
      </c>
      <c r="B440" s="353">
        <v>56</v>
      </c>
    </row>
    <row r="441" spans="1:2" ht="21.95" customHeight="1">
      <c r="A441" s="352" t="s">
        <v>1370</v>
      </c>
      <c r="B441" s="353">
        <v>56</v>
      </c>
    </row>
    <row r="442" spans="1:2" ht="21.95" customHeight="1">
      <c r="A442" s="351" t="s">
        <v>1371</v>
      </c>
      <c r="B442" s="353">
        <v>980</v>
      </c>
    </row>
    <row r="443" spans="1:2" ht="21.95" customHeight="1">
      <c r="A443" s="352" t="s">
        <v>1372</v>
      </c>
      <c r="B443" s="353">
        <v>440</v>
      </c>
    </row>
    <row r="444" spans="1:2" ht="21.95" customHeight="1">
      <c r="A444" s="352" t="s">
        <v>1373</v>
      </c>
      <c r="B444" s="353">
        <v>540</v>
      </c>
    </row>
    <row r="445" spans="1:2" ht="21.95" customHeight="1">
      <c r="A445" s="351" t="s">
        <v>1374</v>
      </c>
      <c r="B445" s="353">
        <v>7672</v>
      </c>
    </row>
    <row r="446" spans="1:2" ht="21.95" customHeight="1">
      <c r="A446" s="351" t="s">
        <v>1375</v>
      </c>
      <c r="B446" s="353">
        <v>7371</v>
      </c>
    </row>
    <row r="447" spans="1:2" ht="21.95" customHeight="1">
      <c r="A447" s="352" t="s">
        <v>994</v>
      </c>
      <c r="B447" s="353">
        <v>388</v>
      </c>
    </row>
    <row r="448" spans="1:2" ht="21.95" customHeight="1">
      <c r="A448" s="352" t="s">
        <v>995</v>
      </c>
      <c r="B448" s="353">
        <v>1306</v>
      </c>
    </row>
    <row r="449" spans="1:2" ht="21.95" customHeight="1">
      <c r="A449" s="352" t="s">
        <v>1376</v>
      </c>
      <c r="B449" s="353">
        <v>929</v>
      </c>
    </row>
    <row r="450" spans="1:2" ht="21.95" customHeight="1">
      <c r="A450" s="352" t="s">
        <v>1377</v>
      </c>
      <c r="B450" s="353">
        <v>10</v>
      </c>
    </row>
    <row r="451" spans="1:2" ht="21.95" customHeight="1">
      <c r="A451" s="352" t="s">
        <v>1002</v>
      </c>
      <c r="B451" s="353">
        <v>1090</v>
      </c>
    </row>
    <row r="452" spans="1:2" ht="21.95" customHeight="1">
      <c r="A452" s="352" t="s">
        <v>1378</v>
      </c>
      <c r="B452" s="353">
        <v>3648</v>
      </c>
    </row>
    <row r="453" spans="1:2" ht="21.95" customHeight="1">
      <c r="A453" s="351" t="s">
        <v>1379</v>
      </c>
      <c r="B453" s="353">
        <v>301</v>
      </c>
    </row>
    <row r="454" spans="1:2" ht="21.95" customHeight="1">
      <c r="A454" s="352" t="s">
        <v>1380</v>
      </c>
      <c r="B454" s="353">
        <v>178</v>
      </c>
    </row>
    <row r="455" spans="1:2" ht="21.95" customHeight="1">
      <c r="A455" s="352" t="s">
        <v>1381</v>
      </c>
      <c r="B455" s="353">
        <v>93</v>
      </c>
    </row>
    <row r="456" spans="1:2" ht="21.95" customHeight="1">
      <c r="A456" s="352" t="s">
        <v>1382</v>
      </c>
      <c r="B456" s="353">
        <v>30</v>
      </c>
    </row>
    <row r="457" spans="1:2" ht="21.95" customHeight="1">
      <c r="A457" s="351" t="s">
        <v>1383</v>
      </c>
      <c r="B457" s="353">
        <v>21506</v>
      </c>
    </row>
    <row r="458" spans="1:2" ht="21.95" customHeight="1">
      <c r="A458" s="351" t="s">
        <v>1384</v>
      </c>
      <c r="B458" s="353">
        <v>12932</v>
      </c>
    </row>
    <row r="459" spans="1:2" ht="21.95" customHeight="1">
      <c r="A459" s="352" t="s">
        <v>1385</v>
      </c>
      <c r="B459" s="353">
        <v>2546</v>
      </c>
    </row>
    <row r="460" spans="1:2" ht="21.95" customHeight="1">
      <c r="A460" s="352" t="s">
        <v>1386</v>
      </c>
      <c r="B460" s="353">
        <v>2647</v>
      </c>
    </row>
    <row r="461" spans="1:2" ht="21.95" customHeight="1">
      <c r="A461" s="352" t="s">
        <v>1387</v>
      </c>
      <c r="B461" s="353">
        <v>1356</v>
      </c>
    </row>
    <row r="462" spans="1:2" ht="21.95" customHeight="1">
      <c r="A462" s="352" t="s">
        <v>1388</v>
      </c>
      <c r="B462" s="353">
        <v>45</v>
      </c>
    </row>
    <row r="463" spans="1:2" ht="21.95" customHeight="1">
      <c r="A463" s="352" t="s">
        <v>1389</v>
      </c>
      <c r="B463" s="353">
        <v>6338</v>
      </c>
    </row>
    <row r="464" spans="1:2" ht="21.95" customHeight="1">
      <c r="A464" s="351" t="s">
        <v>1390</v>
      </c>
      <c r="B464" s="353">
        <v>8574</v>
      </c>
    </row>
    <row r="465" spans="1:2" ht="21.95" customHeight="1">
      <c r="A465" s="352" t="s">
        <v>1391</v>
      </c>
      <c r="B465" s="353">
        <v>8574</v>
      </c>
    </row>
    <row r="466" spans="1:2" ht="21.95" customHeight="1">
      <c r="A466" s="351" t="s">
        <v>1392</v>
      </c>
      <c r="B466" s="353">
        <v>504</v>
      </c>
    </row>
    <row r="467" spans="1:2" ht="21.95" customHeight="1">
      <c r="A467" s="351" t="s">
        <v>1393</v>
      </c>
      <c r="B467" s="353">
        <v>480</v>
      </c>
    </row>
    <row r="468" spans="1:2" ht="21.95" customHeight="1">
      <c r="A468" s="352" t="s">
        <v>994</v>
      </c>
      <c r="B468" s="353">
        <v>207</v>
      </c>
    </row>
    <row r="469" spans="1:2" ht="21.95" customHeight="1">
      <c r="A469" s="352" t="s">
        <v>1394</v>
      </c>
      <c r="B469" s="353">
        <v>273</v>
      </c>
    </row>
    <row r="470" spans="1:2" ht="21.95" customHeight="1">
      <c r="A470" s="351" t="s">
        <v>1395</v>
      </c>
      <c r="B470" s="353">
        <v>24</v>
      </c>
    </row>
    <row r="471" spans="1:2" ht="21.95" customHeight="1">
      <c r="A471" s="352" t="s">
        <v>1396</v>
      </c>
      <c r="B471" s="353">
        <v>24</v>
      </c>
    </row>
    <row r="472" spans="1:2" ht="21.95" customHeight="1">
      <c r="A472" s="351" t="s">
        <v>1397</v>
      </c>
      <c r="B472" s="353">
        <v>8672</v>
      </c>
    </row>
    <row r="473" spans="1:2" ht="21.95" customHeight="1">
      <c r="A473" s="351" t="s">
        <v>1398</v>
      </c>
      <c r="B473" s="353">
        <v>8672</v>
      </c>
    </row>
    <row r="474" spans="1:2" ht="21.95" customHeight="1">
      <c r="A474" s="352" t="s">
        <v>1399</v>
      </c>
      <c r="B474" s="353">
        <v>8672</v>
      </c>
    </row>
    <row r="475" spans="1:2" ht="21.95" customHeight="1">
      <c r="A475" s="351" t="s">
        <v>1400</v>
      </c>
      <c r="B475" s="353">
        <v>1</v>
      </c>
    </row>
    <row r="476" spans="1:2" ht="21.95" customHeight="1">
      <c r="A476" s="351" t="s">
        <v>1401</v>
      </c>
      <c r="B476" s="353">
        <v>1</v>
      </c>
    </row>
    <row r="477" spans="1:2" ht="38.25" customHeight="1">
      <c r="A477" s="381" t="s">
        <v>1403</v>
      </c>
      <c r="B477" s="381"/>
    </row>
  </sheetData>
  <mergeCells count="4">
    <mergeCell ref="A2:B2"/>
    <mergeCell ref="A4:B4"/>
    <mergeCell ref="A1:B1"/>
    <mergeCell ref="A477:B477"/>
  </mergeCells>
  <phoneticPr fontId="1" type="noConversion"/>
  <printOptions horizontalCentered="1"/>
  <pageMargins left="0.23622047244094491" right="0.23622047244094491" top="0.31496062992125984" bottom="0.53" header="0.31496062992125984" footer="0.25"/>
  <pageSetup paperSize="9" orientation="portrait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rgb="FF00FF00"/>
  </sheetPr>
  <dimension ref="A1:H109"/>
  <sheetViews>
    <sheetView showZeros="0" topLeftCell="A25" workbookViewId="0">
      <selection activeCell="B22" sqref="B22"/>
    </sheetView>
  </sheetViews>
  <sheetFormatPr defaultColWidth="9" defaultRowHeight="14.25"/>
  <cols>
    <col min="1" max="1" width="38.625" style="24" customWidth="1"/>
    <col min="2" max="2" width="13.125" style="24" customWidth="1"/>
    <col min="3" max="3" width="38.125" style="25" customWidth="1"/>
    <col min="4" max="4" width="13.25" style="25" customWidth="1"/>
    <col min="5" max="5" width="9" style="25" customWidth="1"/>
    <col min="6" max="6" width="33.375" style="135" customWidth="1"/>
    <col min="7" max="7" width="13.5" style="25" customWidth="1"/>
    <col min="8" max="16384" width="9" style="25"/>
  </cols>
  <sheetData>
    <row r="1" spans="1:6" ht="20.25" customHeight="1">
      <c r="A1" s="377" t="s">
        <v>83</v>
      </c>
      <c r="B1" s="377"/>
      <c r="C1" s="377"/>
      <c r="D1" s="377"/>
    </row>
    <row r="2" spans="1:6" ht="38.25" customHeight="1">
      <c r="A2" s="383" t="s">
        <v>303</v>
      </c>
      <c r="B2" s="383"/>
      <c r="C2" s="383"/>
      <c r="D2" s="383"/>
    </row>
    <row r="3" spans="1:6" ht="20.25" customHeight="1">
      <c r="A3" s="382"/>
      <c r="B3" s="382"/>
      <c r="D3" s="52" t="s">
        <v>35</v>
      </c>
    </row>
    <row r="4" spans="1:6" ht="24" customHeight="1">
      <c r="A4" s="26" t="s">
        <v>48</v>
      </c>
      <c r="B4" s="29" t="s">
        <v>50</v>
      </c>
      <c r="C4" s="26" t="s">
        <v>44</v>
      </c>
      <c r="D4" s="30" t="s">
        <v>50</v>
      </c>
    </row>
    <row r="5" spans="1:6" ht="19.5" customHeight="1">
      <c r="A5" s="27" t="s">
        <v>32</v>
      </c>
      <c r="B5" s="95">
        <f>B6+B38+B39+B40+B43</f>
        <v>578392</v>
      </c>
      <c r="C5" s="28" t="s">
        <v>33</v>
      </c>
      <c r="D5" s="103">
        <f>SUM(D6,D9,D11,D12)</f>
        <v>107564</v>
      </c>
      <c r="F5" s="207"/>
    </row>
    <row r="6" spans="1:6" ht="19.5" customHeight="1">
      <c r="A6" s="44" t="s">
        <v>656</v>
      </c>
      <c r="B6" s="44">
        <f>B7+B23</f>
        <v>378826</v>
      </c>
      <c r="C6" s="44" t="s">
        <v>657</v>
      </c>
      <c r="D6" s="298">
        <f>D7+D8</f>
        <v>13906</v>
      </c>
    </row>
    <row r="7" spans="1:6" ht="19.5" customHeight="1">
      <c r="A7" s="44" t="s">
        <v>101</v>
      </c>
      <c r="B7" s="44">
        <f>SUM(B8:B22)</f>
        <v>221150</v>
      </c>
      <c r="C7" s="44" t="s">
        <v>92</v>
      </c>
      <c r="D7" s="298">
        <v>2472</v>
      </c>
    </row>
    <row r="8" spans="1:6" ht="19.5" customHeight="1">
      <c r="A8" s="44" t="s">
        <v>37</v>
      </c>
      <c r="B8" s="44">
        <v>6232</v>
      </c>
      <c r="C8" s="44" t="s">
        <v>93</v>
      </c>
      <c r="D8" s="298">
        <v>11434</v>
      </c>
    </row>
    <row r="9" spans="1:6" ht="19.5" customHeight="1">
      <c r="A9" s="44" t="s">
        <v>38</v>
      </c>
      <c r="B9" s="44">
        <v>636</v>
      </c>
      <c r="C9" s="44" t="s">
        <v>658</v>
      </c>
      <c r="D9" s="298">
        <f>D10+D25</f>
        <v>13000</v>
      </c>
    </row>
    <row r="10" spans="1:6" ht="19.5" customHeight="1">
      <c r="A10" s="44" t="s">
        <v>643</v>
      </c>
      <c r="B10" s="291">
        <v>398</v>
      </c>
      <c r="C10" s="68" t="s">
        <v>121</v>
      </c>
      <c r="D10" s="298">
        <v>13000</v>
      </c>
    </row>
    <row r="11" spans="1:6" ht="19.5" customHeight="1">
      <c r="A11" s="44" t="s">
        <v>644</v>
      </c>
      <c r="B11" s="292">
        <v>45975</v>
      </c>
      <c r="C11" s="44" t="s">
        <v>659</v>
      </c>
      <c r="D11" s="299">
        <v>658</v>
      </c>
    </row>
    <row r="12" spans="1:6" ht="19.5" customHeight="1">
      <c r="A12" s="44" t="s">
        <v>645</v>
      </c>
      <c r="B12" s="293">
        <v>14006</v>
      </c>
      <c r="C12" s="44" t="s">
        <v>660</v>
      </c>
      <c r="D12" s="299">
        <v>80000</v>
      </c>
    </row>
    <row r="13" spans="1:6" ht="19.5" customHeight="1">
      <c r="A13" s="44" t="s">
        <v>646</v>
      </c>
      <c r="B13" s="293">
        <v>16096</v>
      </c>
      <c r="C13" s="44" t="s">
        <v>212</v>
      </c>
      <c r="D13" s="299">
        <v>67000</v>
      </c>
    </row>
    <row r="14" spans="1:6" ht="19.5" customHeight="1">
      <c r="A14" s="44" t="s">
        <v>647</v>
      </c>
      <c r="B14" s="293">
        <v>1769</v>
      </c>
      <c r="C14" s="44" t="s">
        <v>213</v>
      </c>
      <c r="D14" s="299">
        <v>13000</v>
      </c>
    </row>
    <row r="15" spans="1:6" ht="19.5" customHeight="1">
      <c r="A15" s="44" t="s">
        <v>648</v>
      </c>
      <c r="B15" s="293">
        <v>16886</v>
      </c>
      <c r="C15" s="297"/>
      <c r="D15" s="297"/>
    </row>
    <row r="16" spans="1:6" ht="19.5" customHeight="1">
      <c r="A16" s="44" t="s">
        <v>649</v>
      </c>
      <c r="B16" s="292">
        <v>25305</v>
      </c>
      <c r="C16" s="44"/>
      <c r="D16" s="70"/>
    </row>
    <row r="17" spans="1:8" ht="19.5" customHeight="1">
      <c r="A17" s="44" t="s">
        <v>650</v>
      </c>
      <c r="B17" s="293">
        <v>3690</v>
      </c>
      <c r="C17" s="44"/>
      <c r="D17" s="186"/>
    </row>
    <row r="18" spans="1:8" ht="19.5" customHeight="1">
      <c r="A18" s="44" t="s">
        <v>651</v>
      </c>
      <c r="B18" s="293">
        <v>1483</v>
      </c>
      <c r="C18" s="44"/>
      <c r="D18" s="70"/>
    </row>
    <row r="19" spans="1:8" ht="19.5" customHeight="1">
      <c r="A19" s="44" t="s">
        <v>652</v>
      </c>
      <c r="B19" s="293">
        <v>17862</v>
      </c>
      <c r="C19" s="44"/>
      <c r="D19" s="70"/>
    </row>
    <row r="20" spans="1:8" ht="19.5" customHeight="1">
      <c r="A20" s="44" t="s">
        <v>653</v>
      </c>
      <c r="B20" s="293">
        <v>15258</v>
      </c>
      <c r="C20" s="44"/>
      <c r="D20" s="70"/>
    </row>
    <row r="21" spans="1:8" ht="19.5" customHeight="1">
      <c r="A21" s="44" t="s">
        <v>654</v>
      </c>
      <c r="B21" s="293">
        <v>25176</v>
      </c>
      <c r="C21" s="44"/>
      <c r="D21" s="70"/>
    </row>
    <row r="22" spans="1:8" ht="19.5" customHeight="1">
      <c r="A22" s="44" t="s">
        <v>655</v>
      </c>
      <c r="B22" s="293">
        <v>30378</v>
      </c>
      <c r="C22" s="44"/>
      <c r="D22" s="70"/>
    </row>
    <row r="23" spans="1:8" ht="19.5" customHeight="1">
      <c r="A23" s="44" t="s">
        <v>105</v>
      </c>
      <c r="B23" s="44">
        <f>SUM(B24:B37)</f>
        <v>157676</v>
      </c>
      <c r="C23" s="44"/>
      <c r="D23" s="70"/>
    </row>
    <row r="24" spans="1:8" ht="19.5" customHeight="1">
      <c r="A24" s="44" t="s">
        <v>100</v>
      </c>
      <c r="B24" s="294">
        <v>187</v>
      </c>
      <c r="C24" s="44"/>
      <c r="D24" s="70"/>
      <c r="F24" s="179"/>
      <c r="G24" s="180"/>
      <c r="H24" s="180"/>
    </row>
    <row r="25" spans="1:8" ht="19.5" customHeight="1">
      <c r="A25" s="44" t="s">
        <v>632</v>
      </c>
      <c r="B25" s="295">
        <v>10729</v>
      </c>
      <c r="C25" s="44"/>
      <c r="D25" s="70">
        <f>SUM(D26:D37)</f>
        <v>0</v>
      </c>
      <c r="F25" s="179"/>
      <c r="G25" s="180"/>
      <c r="H25" s="180"/>
    </row>
    <row r="26" spans="1:8" ht="19.5" customHeight="1">
      <c r="A26" s="44" t="s">
        <v>633</v>
      </c>
      <c r="B26" s="291">
        <v>1402</v>
      </c>
      <c r="C26" s="44"/>
      <c r="D26" s="70"/>
      <c r="F26" s="181"/>
      <c r="G26" s="182"/>
      <c r="H26" s="180"/>
    </row>
    <row r="27" spans="1:8" ht="19.5" customHeight="1">
      <c r="A27" s="44" t="s">
        <v>634</v>
      </c>
      <c r="B27" s="291">
        <v>3858</v>
      </c>
      <c r="C27" s="44"/>
      <c r="D27" s="70"/>
      <c r="F27" s="181"/>
      <c r="G27" s="182"/>
      <c r="H27" s="180"/>
    </row>
    <row r="28" spans="1:8" ht="19.5" customHeight="1">
      <c r="A28" s="44" t="s">
        <v>630</v>
      </c>
      <c r="B28" s="296">
        <v>11946</v>
      </c>
      <c r="C28" s="44"/>
      <c r="D28" s="70"/>
      <c r="F28" s="179"/>
      <c r="G28" s="180"/>
      <c r="H28" s="180"/>
    </row>
    <row r="29" spans="1:8" ht="19.5" customHeight="1">
      <c r="A29" s="44" t="s">
        <v>635</v>
      </c>
      <c r="B29" s="291">
        <v>11022</v>
      </c>
      <c r="C29" s="44"/>
      <c r="D29" s="70"/>
      <c r="F29" s="181"/>
      <c r="G29" s="181"/>
      <c r="H29" s="180"/>
    </row>
    <row r="30" spans="1:8" ht="19.5" customHeight="1">
      <c r="A30" s="44" t="s">
        <v>636</v>
      </c>
      <c r="B30" s="291">
        <v>1060</v>
      </c>
      <c r="C30" s="44"/>
      <c r="D30" s="70"/>
      <c r="F30" s="181"/>
      <c r="G30" s="182"/>
      <c r="H30" s="180"/>
    </row>
    <row r="31" spans="1:8" ht="19.5" customHeight="1">
      <c r="A31" s="44" t="s">
        <v>637</v>
      </c>
      <c r="B31" s="291">
        <v>46660</v>
      </c>
      <c r="C31" s="44"/>
      <c r="D31" s="70"/>
      <c r="F31" s="181"/>
      <c r="G31" s="181"/>
      <c r="H31" s="180"/>
    </row>
    <row r="32" spans="1:8" ht="19.5" customHeight="1">
      <c r="A32" s="44" t="s">
        <v>638</v>
      </c>
      <c r="B32" s="291">
        <v>46569</v>
      </c>
      <c r="C32" s="44"/>
      <c r="D32" s="70"/>
      <c r="F32" s="181"/>
      <c r="G32" s="181"/>
      <c r="H32" s="180"/>
    </row>
    <row r="33" spans="1:8" ht="19.5" customHeight="1">
      <c r="A33" s="44" t="s">
        <v>639</v>
      </c>
      <c r="B33" s="291">
        <v>313</v>
      </c>
      <c r="C33" s="44"/>
      <c r="D33" s="70"/>
      <c r="F33" s="181"/>
      <c r="G33" s="181"/>
      <c r="H33" s="180"/>
    </row>
    <row r="34" spans="1:8" ht="19.5" customHeight="1">
      <c r="A34" s="44" t="s">
        <v>640</v>
      </c>
      <c r="B34" s="291">
        <v>1390</v>
      </c>
      <c r="C34" s="44"/>
      <c r="D34" s="70"/>
      <c r="F34" s="181"/>
      <c r="G34" s="183"/>
      <c r="H34" s="180"/>
    </row>
    <row r="35" spans="1:8" ht="19.5" customHeight="1">
      <c r="A35" s="44" t="s">
        <v>631</v>
      </c>
      <c r="B35" s="291">
        <v>6248</v>
      </c>
      <c r="C35" s="44"/>
      <c r="D35" s="70"/>
      <c r="F35" s="181"/>
      <c r="G35" s="183"/>
      <c r="H35" s="180"/>
    </row>
    <row r="36" spans="1:8" ht="19.5" customHeight="1">
      <c r="A36" s="44" t="s">
        <v>641</v>
      </c>
      <c r="B36" s="291">
        <v>12592</v>
      </c>
      <c r="C36" s="44"/>
      <c r="D36" s="70"/>
      <c r="F36" s="181"/>
      <c r="G36" s="183"/>
      <c r="H36" s="180"/>
    </row>
    <row r="37" spans="1:8" ht="19.5" customHeight="1">
      <c r="A37" s="44" t="s">
        <v>642</v>
      </c>
      <c r="B37" s="291">
        <v>3700</v>
      </c>
      <c r="C37" s="44"/>
      <c r="D37" s="70"/>
      <c r="F37" s="181"/>
      <c r="G37" s="183"/>
      <c r="H37" s="180"/>
    </row>
    <row r="38" spans="1:8" ht="19.5" customHeight="1">
      <c r="A38" s="44" t="s">
        <v>987</v>
      </c>
      <c r="B38" s="47">
        <v>23000</v>
      </c>
      <c r="C38" s="297"/>
      <c r="D38" s="47"/>
    </row>
    <row r="39" spans="1:8" ht="19.5" customHeight="1">
      <c r="A39" s="44" t="s">
        <v>1404</v>
      </c>
      <c r="B39" s="47">
        <v>50614</v>
      </c>
      <c r="C39" s="297"/>
      <c r="D39" s="47"/>
    </row>
    <row r="40" spans="1:8" ht="19.5" customHeight="1">
      <c r="A40" s="44" t="s">
        <v>1405</v>
      </c>
      <c r="B40" s="193">
        <v>80000</v>
      </c>
      <c r="C40" s="297"/>
      <c r="D40" s="186"/>
    </row>
    <row r="41" spans="1:8" ht="19.5" customHeight="1">
      <c r="A41" s="44" t="s">
        <v>84</v>
      </c>
      <c r="B41" s="47">
        <v>67000</v>
      </c>
      <c r="C41" s="297"/>
      <c r="D41" s="186">
        <f>D42+D43</f>
        <v>0</v>
      </c>
    </row>
    <row r="42" spans="1:8" ht="19.5" customHeight="1">
      <c r="A42" s="44" t="s">
        <v>85</v>
      </c>
      <c r="B42" s="47">
        <v>13000</v>
      </c>
      <c r="C42" s="297"/>
      <c r="D42" s="70"/>
    </row>
    <row r="43" spans="1:8" ht="19.5" customHeight="1">
      <c r="A43" s="44" t="s">
        <v>1406</v>
      </c>
      <c r="B43" s="47">
        <v>45952</v>
      </c>
      <c r="C43" s="297"/>
      <c r="D43" s="70"/>
    </row>
    <row r="44" spans="1:8" ht="10.9" customHeight="1">
      <c r="A44" s="116"/>
    </row>
    <row r="45" spans="1:8" ht="30.75" customHeight="1">
      <c r="A45" s="384" t="s">
        <v>1407</v>
      </c>
      <c r="B45" s="384"/>
      <c r="C45" s="384"/>
      <c r="D45" s="384"/>
    </row>
    <row r="46" spans="1:8" ht="19.5" customHeight="1"/>
    <row r="47" spans="1:8" ht="19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</sheetData>
  <mergeCells count="4">
    <mergeCell ref="A3:B3"/>
    <mergeCell ref="A2:D2"/>
    <mergeCell ref="A1:D1"/>
    <mergeCell ref="A45:D4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5" orientation="portrait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D8"/>
  <sheetViews>
    <sheetView topLeftCell="A3" workbookViewId="0">
      <selection activeCell="D11" sqref="D11"/>
    </sheetView>
  </sheetViews>
  <sheetFormatPr defaultColWidth="9" defaultRowHeight="13.5"/>
  <cols>
    <col min="1" max="1" width="23.375" style="166" customWidth="1"/>
    <col min="2" max="2" width="20.25" style="166" customWidth="1"/>
    <col min="3" max="3" width="24.375" style="166" customWidth="1"/>
    <col min="4" max="4" width="17.25" style="166" customWidth="1"/>
    <col min="5" max="6" width="9" style="166"/>
    <col min="7" max="7" width="12.5" style="166" customWidth="1"/>
    <col min="8" max="8" width="15.25" style="166" customWidth="1"/>
    <col min="9" max="16384" width="9" style="166"/>
  </cols>
  <sheetData>
    <row r="1" spans="1:4" ht="18">
      <c r="A1" s="377" t="s">
        <v>106</v>
      </c>
      <c r="B1" s="377"/>
      <c r="C1" s="377"/>
    </row>
    <row r="2" spans="1:4" ht="25.5" customHeight="1">
      <c r="A2" s="383" t="s">
        <v>304</v>
      </c>
      <c r="B2" s="383"/>
      <c r="C2" s="383"/>
      <c r="D2" s="383"/>
    </row>
    <row r="3" spans="1:4" ht="20.25" customHeight="1">
      <c r="A3" s="385" t="s">
        <v>186</v>
      </c>
      <c r="B3" s="385"/>
      <c r="C3" s="385"/>
      <c r="D3" s="385"/>
    </row>
    <row r="4" spans="1:4" ht="20.100000000000001" customHeight="1">
      <c r="A4" s="167"/>
      <c r="B4" s="167"/>
      <c r="D4" s="168" t="s">
        <v>187</v>
      </c>
    </row>
    <row r="5" spans="1:4" ht="24" customHeight="1">
      <c r="A5" s="386" t="s">
        <v>1</v>
      </c>
      <c r="B5" s="387" t="s">
        <v>52</v>
      </c>
      <c r="C5" s="388"/>
      <c r="D5" s="389"/>
    </row>
    <row r="6" spans="1:4" ht="32.450000000000003" customHeight="1">
      <c r="A6" s="386"/>
      <c r="B6" s="169" t="s">
        <v>190</v>
      </c>
      <c r="C6" s="170" t="s">
        <v>191</v>
      </c>
      <c r="D6" s="170" t="s">
        <v>192</v>
      </c>
    </row>
    <row r="7" spans="1:4" s="172" customFormat="1" ht="20.100000000000001" customHeight="1">
      <c r="A7" s="269" t="s">
        <v>661</v>
      </c>
      <c r="B7" s="173">
        <v>378826</v>
      </c>
      <c r="C7" s="173">
        <v>221150</v>
      </c>
      <c r="D7" s="173">
        <v>157676</v>
      </c>
    </row>
    <row r="8" spans="1:4" ht="39" customHeight="1">
      <c r="A8" s="381" t="s">
        <v>1475</v>
      </c>
      <c r="B8" s="381"/>
      <c r="C8" s="381"/>
      <c r="D8" s="381"/>
    </row>
  </sheetData>
  <mergeCells count="6">
    <mergeCell ref="A8:D8"/>
    <mergeCell ref="A1:C1"/>
    <mergeCell ref="A2:D2"/>
    <mergeCell ref="A3:D3"/>
    <mergeCell ref="A5:A6"/>
    <mergeCell ref="B5:D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B79"/>
  <sheetViews>
    <sheetView showZeros="0" topLeftCell="A64" workbookViewId="0">
      <selection activeCell="B22" sqref="B22"/>
    </sheetView>
  </sheetViews>
  <sheetFormatPr defaultColWidth="10" defaultRowHeight="13.5"/>
  <cols>
    <col min="1" max="1" width="68.625" style="174" customWidth="1"/>
    <col min="2" max="2" width="20.125" style="174" customWidth="1"/>
    <col min="3" max="3" width="15.25" style="174" customWidth="1"/>
    <col min="4" max="4" width="14" style="174" customWidth="1"/>
    <col min="5" max="5" width="15.5" style="174" customWidth="1"/>
    <col min="6" max="7" width="12.75" style="174" customWidth="1"/>
    <col min="8" max="16384" width="10" style="174"/>
  </cols>
  <sheetData>
    <row r="1" spans="1:2" ht="18">
      <c r="A1" s="377" t="s">
        <v>149</v>
      </c>
      <c r="B1" s="377"/>
    </row>
    <row r="2" spans="1:2" ht="24">
      <c r="A2" s="383" t="s">
        <v>304</v>
      </c>
      <c r="B2" s="383"/>
    </row>
    <row r="3" spans="1:2">
      <c r="A3" s="385" t="s">
        <v>193</v>
      </c>
      <c r="B3" s="385"/>
    </row>
    <row r="4" spans="1:2">
      <c r="A4" s="167"/>
      <c r="B4" s="168" t="s">
        <v>183</v>
      </c>
    </row>
    <row r="5" spans="1:2" ht="24" customHeight="1">
      <c r="A5" s="268" t="s">
        <v>184</v>
      </c>
      <c r="B5" s="175" t="s">
        <v>52</v>
      </c>
    </row>
    <row r="6" spans="1:2" ht="24" customHeight="1">
      <c r="A6" s="176" t="s">
        <v>1409</v>
      </c>
      <c r="B6" s="177">
        <f>B7+B23</f>
        <v>378826</v>
      </c>
    </row>
    <row r="7" spans="1:2" ht="24" customHeight="1">
      <c r="A7" s="208" t="s">
        <v>194</v>
      </c>
      <c r="B7" s="177">
        <f>SUM(B8:B22)</f>
        <v>221150</v>
      </c>
    </row>
    <row r="8" spans="1:2" ht="24" customHeight="1">
      <c r="A8" s="349" t="s">
        <v>924</v>
      </c>
      <c r="B8" s="44">
        <v>6232</v>
      </c>
    </row>
    <row r="9" spans="1:2" ht="24" customHeight="1">
      <c r="A9" s="349" t="s">
        <v>925</v>
      </c>
      <c r="B9" s="44">
        <v>636</v>
      </c>
    </row>
    <row r="10" spans="1:2" ht="24" customHeight="1">
      <c r="A10" s="349" t="s">
        <v>926</v>
      </c>
      <c r="B10" s="291">
        <v>398</v>
      </c>
    </row>
    <row r="11" spans="1:2" ht="24" customHeight="1">
      <c r="A11" s="349" t="s">
        <v>927</v>
      </c>
      <c r="B11" s="292">
        <v>45975</v>
      </c>
    </row>
    <row r="12" spans="1:2" ht="24" customHeight="1">
      <c r="A12" s="349" t="s">
        <v>928</v>
      </c>
      <c r="B12" s="293">
        <v>14006</v>
      </c>
    </row>
    <row r="13" spans="1:2" ht="24" customHeight="1">
      <c r="A13" s="349" t="s">
        <v>929</v>
      </c>
      <c r="B13" s="293">
        <v>16096</v>
      </c>
    </row>
    <row r="14" spans="1:2" ht="24" customHeight="1">
      <c r="A14" s="349" t="s">
        <v>930</v>
      </c>
      <c r="B14" s="293">
        <v>1769</v>
      </c>
    </row>
    <row r="15" spans="1:2" ht="24" customHeight="1">
      <c r="A15" s="349" t="s">
        <v>931</v>
      </c>
      <c r="B15" s="293">
        <v>16886</v>
      </c>
    </row>
    <row r="16" spans="1:2" ht="24" customHeight="1">
      <c r="A16" s="349" t="s">
        <v>932</v>
      </c>
      <c r="B16" s="292">
        <v>25305</v>
      </c>
    </row>
    <row r="17" spans="1:2" ht="24" customHeight="1">
      <c r="A17" s="349" t="s">
        <v>933</v>
      </c>
      <c r="B17" s="293">
        <v>3690</v>
      </c>
    </row>
    <row r="18" spans="1:2" ht="24" customHeight="1">
      <c r="A18" s="349" t="s">
        <v>934</v>
      </c>
      <c r="B18" s="293">
        <v>1483</v>
      </c>
    </row>
    <row r="19" spans="1:2" ht="24" customHeight="1">
      <c r="A19" s="349" t="s">
        <v>935</v>
      </c>
      <c r="B19" s="293">
        <v>17862</v>
      </c>
    </row>
    <row r="20" spans="1:2" ht="24" customHeight="1">
      <c r="A20" s="349" t="s">
        <v>936</v>
      </c>
      <c r="B20" s="293">
        <v>15258</v>
      </c>
    </row>
    <row r="21" spans="1:2" ht="24" customHeight="1">
      <c r="A21" s="349" t="s">
        <v>937</v>
      </c>
      <c r="B21" s="293">
        <v>25176</v>
      </c>
    </row>
    <row r="22" spans="1:2" ht="24" customHeight="1">
      <c r="A22" s="349" t="s">
        <v>938</v>
      </c>
      <c r="B22" s="293">
        <v>30378</v>
      </c>
    </row>
    <row r="23" spans="1:2" ht="24" customHeight="1">
      <c r="A23" s="208" t="s">
        <v>195</v>
      </c>
      <c r="B23" s="177">
        <f>SUM(B24:B79)</f>
        <v>157676</v>
      </c>
    </row>
    <row r="24" spans="1:2" ht="21.6" customHeight="1">
      <c r="A24" s="209" t="s">
        <v>870</v>
      </c>
      <c r="B24" s="203">
        <v>1228</v>
      </c>
    </row>
    <row r="25" spans="1:2" ht="21.6" customHeight="1">
      <c r="A25" s="209" t="s">
        <v>871</v>
      </c>
      <c r="B25" s="203">
        <v>785</v>
      </c>
    </row>
    <row r="26" spans="1:2" ht="21" customHeight="1">
      <c r="A26" s="209" t="s">
        <v>872</v>
      </c>
      <c r="B26" s="203">
        <v>55</v>
      </c>
    </row>
    <row r="27" spans="1:2" ht="21.6" customHeight="1">
      <c r="A27" s="209" t="s">
        <v>662</v>
      </c>
      <c r="B27" s="203">
        <v>1743</v>
      </c>
    </row>
    <row r="28" spans="1:2" ht="21.6" customHeight="1">
      <c r="A28" s="209" t="s">
        <v>873</v>
      </c>
      <c r="B28" s="203">
        <v>94</v>
      </c>
    </row>
    <row r="29" spans="1:2" ht="21.6" customHeight="1">
      <c r="A29" s="209" t="s">
        <v>874</v>
      </c>
      <c r="B29" s="203">
        <v>175</v>
      </c>
    </row>
    <row r="30" spans="1:2" ht="21.6" customHeight="1">
      <c r="A30" s="209" t="s">
        <v>880</v>
      </c>
      <c r="B30" s="203">
        <v>5565</v>
      </c>
    </row>
    <row r="31" spans="1:2" ht="21.6" customHeight="1">
      <c r="A31" s="209" t="s">
        <v>881</v>
      </c>
      <c r="B31" s="203">
        <v>1084</v>
      </c>
    </row>
    <row r="32" spans="1:2" ht="21.6" customHeight="1">
      <c r="A32" s="209" t="s">
        <v>882</v>
      </c>
      <c r="B32" s="203">
        <v>30</v>
      </c>
    </row>
    <row r="33" spans="1:2" ht="21.6" customHeight="1">
      <c r="A33" s="209" t="s">
        <v>883</v>
      </c>
      <c r="B33" s="203">
        <v>288</v>
      </c>
    </row>
    <row r="34" spans="1:2" ht="21.6" customHeight="1">
      <c r="A34" s="209" t="s">
        <v>884</v>
      </c>
      <c r="B34" s="203">
        <v>1083</v>
      </c>
    </row>
    <row r="35" spans="1:2" ht="21.75" customHeight="1">
      <c r="A35" s="301" t="s">
        <v>885</v>
      </c>
      <c r="B35" s="302">
        <v>2000</v>
      </c>
    </row>
    <row r="36" spans="1:2" ht="21.75" customHeight="1">
      <c r="A36" s="301" t="s">
        <v>886</v>
      </c>
      <c r="B36" s="302">
        <v>117</v>
      </c>
    </row>
    <row r="37" spans="1:2" ht="21.75" customHeight="1">
      <c r="A37" s="301" t="s">
        <v>887</v>
      </c>
      <c r="B37" s="302">
        <v>269</v>
      </c>
    </row>
    <row r="38" spans="1:2" ht="21.75" customHeight="1">
      <c r="A38" s="301" t="s">
        <v>888</v>
      </c>
      <c r="B38" s="302">
        <v>1089</v>
      </c>
    </row>
    <row r="39" spans="1:2" ht="21.75" customHeight="1">
      <c r="A39" s="301" t="s">
        <v>889</v>
      </c>
      <c r="B39" s="203">
        <v>383</v>
      </c>
    </row>
    <row r="40" spans="1:2" ht="21.75" customHeight="1">
      <c r="A40" s="301" t="s">
        <v>890</v>
      </c>
      <c r="B40" s="302">
        <v>2772</v>
      </c>
    </row>
    <row r="41" spans="1:2" ht="21.75" customHeight="1">
      <c r="A41" s="301" t="s">
        <v>891</v>
      </c>
      <c r="B41" s="302">
        <v>649</v>
      </c>
    </row>
    <row r="42" spans="1:2" ht="21.75" customHeight="1">
      <c r="A42" s="301" t="s">
        <v>892</v>
      </c>
      <c r="B42" s="302">
        <v>1019</v>
      </c>
    </row>
    <row r="43" spans="1:2" ht="21.75" customHeight="1">
      <c r="A43" s="301" t="s">
        <v>893</v>
      </c>
      <c r="B43" s="302">
        <v>516</v>
      </c>
    </row>
    <row r="44" spans="1:2" ht="21.75" customHeight="1">
      <c r="A44" s="301" t="s">
        <v>894</v>
      </c>
      <c r="B44" s="302">
        <v>5550</v>
      </c>
    </row>
    <row r="45" spans="1:2" ht="21.75" customHeight="1">
      <c r="A45" s="301" t="s">
        <v>895</v>
      </c>
      <c r="B45" s="302">
        <v>1440</v>
      </c>
    </row>
    <row r="46" spans="1:2" ht="21.75" customHeight="1">
      <c r="A46" s="301" t="s">
        <v>875</v>
      </c>
      <c r="B46" s="302">
        <v>4439</v>
      </c>
    </row>
    <row r="47" spans="1:2" ht="21.75" customHeight="1">
      <c r="A47" s="301" t="s">
        <v>876</v>
      </c>
      <c r="B47" s="302">
        <v>3232</v>
      </c>
    </row>
    <row r="48" spans="1:2" ht="21.75" customHeight="1">
      <c r="A48" s="301" t="s">
        <v>663</v>
      </c>
      <c r="B48" s="302">
        <v>2470</v>
      </c>
    </row>
    <row r="49" spans="1:2" ht="21.75" customHeight="1">
      <c r="A49" s="301" t="s">
        <v>877</v>
      </c>
      <c r="B49" s="302">
        <v>270</v>
      </c>
    </row>
    <row r="50" spans="1:2" ht="21.75" customHeight="1">
      <c r="A50" s="301" t="s">
        <v>879</v>
      </c>
      <c r="B50" s="302">
        <v>1573</v>
      </c>
    </row>
    <row r="51" spans="1:2" ht="21.75" customHeight="1">
      <c r="A51" s="301" t="s">
        <v>878</v>
      </c>
      <c r="B51" s="302">
        <v>149</v>
      </c>
    </row>
    <row r="52" spans="1:2" ht="21.75" customHeight="1">
      <c r="A52" s="301" t="s">
        <v>896</v>
      </c>
      <c r="B52" s="302">
        <v>8647</v>
      </c>
    </row>
    <row r="53" spans="1:2" ht="21.75" customHeight="1">
      <c r="A53" s="301" t="s">
        <v>897</v>
      </c>
      <c r="B53" s="302">
        <v>170</v>
      </c>
    </row>
    <row r="54" spans="1:2" ht="21.75" customHeight="1">
      <c r="A54" s="301" t="s">
        <v>898</v>
      </c>
      <c r="B54" s="302">
        <v>3170</v>
      </c>
    </row>
    <row r="55" spans="1:2" ht="21.75" customHeight="1">
      <c r="A55" s="301" t="s">
        <v>899</v>
      </c>
      <c r="B55" s="302">
        <v>64</v>
      </c>
    </row>
    <row r="56" spans="1:2" ht="21.75" customHeight="1">
      <c r="A56" s="301" t="s">
        <v>900</v>
      </c>
      <c r="B56" s="302">
        <v>4597</v>
      </c>
    </row>
    <row r="57" spans="1:2" ht="21.75" customHeight="1">
      <c r="A57" s="301" t="s">
        <v>901</v>
      </c>
      <c r="B57" s="302">
        <v>5734</v>
      </c>
    </row>
    <row r="58" spans="1:2" ht="21.75" customHeight="1">
      <c r="A58" s="301" t="s">
        <v>902</v>
      </c>
      <c r="B58" s="302">
        <v>3606</v>
      </c>
    </row>
    <row r="59" spans="1:2" ht="21.75" customHeight="1">
      <c r="A59" s="301" t="s">
        <v>903</v>
      </c>
      <c r="B59" s="302">
        <v>11512</v>
      </c>
    </row>
    <row r="60" spans="1:2" ht="21.75" customHeight="1">
      <c r="A60" s="301" t="s">
        <v>904</v>
      </c>
      <c r="B60" s="302">
        <v>600</v>
      </c>
    </row>
    <row r="61" spans="1:2" ht="21.75" customHeight="1">
      <c r="A61" s="301" t="s">
        <v>905</v>
      </c>
      <c r="B61" s="302">
        <v>2162</v>
      </c>
    </row>
    <row r="62" spans="1:2" ht="21.75" customHeight="1">
      <c r="A62" s="301" t="s">
        <v>906</v>
      </c>
      <c r="B62" s="302">
        <v>6191</v>
      </c>
    </row>
    <row r="63" spans="1:2" ht="21.75" customHeight="1">
      <c r="A63" s="301" t="s">
        <v>907</v>
      </c>
      <c r="B63" s="302">
        <v>35848</v>
      </c>
    </row>
    <row r="64" spans="1:2" ht="21.75" customHeight="1">
      <c r="A64" s="301" t="s">
        <v>908</v>
      </c>
      <c r="B64" s="302">
        <v>2718</v>
      </c>
    </row>
    <row r="65" spans="1:2" ht="21.75" customHeight="1">
      <c r="A65" s="301" t="s">
        <v>909</v>
      </c>
      <c r="B65" s="302">
        <v>8830</v>
      </c>
    </row>
    <row r="66" spans="1:2" ht="21.75" customHeight="1">
      <c r="A66" s="301" t="s">
        <v>910</v>
      </c>
      <c r="B66" s="302">
        <v>460</v>
      </c>
    </row>
    <row r="67" spans="1:2" ht="21.75" customHeight="1">
      <c r="A67" s="301" t="s">
        <v>911</v>
      </c>
      <c r="B67" s="302">
        <v>3302</v>
      </c>
    </row>
    <row r="68" spans="1:2" ht="21.75" customHeight="1">
      <c r="A68" s="301" t="s">
        <v>912</v>
      </c>
      <c r="B68" s="302">
        <v>1258</v>
      </c>
    </row>
    <row r="69" spans="1:2" ht="21.75" customHeight="1">
      <c r="A69" s="301" t="s">
        <v>913</v>
      </c>
      <c r="B69" s="302">
        <v>8496</v>
      </c>
    </row>
    <row r="70" spans="1:2" ht="21.75" customHeight="1">
      <c r="A70" s="300" t="s">
        <v>914</v>
      </c>
      <c r="B70" s="302">
        <v>86</v>
      </c>
    </row>
    <row r="71" spans="1:2" ht="21.75" customHeight="1">
      <c r="A71" s="301" t="s">
        <v>915</v>
      </c>
      <c r="B71" s="302">
        <v>140</v>
      </c>
    </row>
    <row r="72" spans="1:2" ht="21.75" customHeight="1">
      <c r="A72" s="301" t="s">
        <v>916</v>
      </c>
      <c r="B72" s="302">
        <v>550</v>
      </c>
    </row>
    <row r="73" spans="1:2" ht="21.75" customHeight="1">
      <c r="A73" s="301" t="s">
        <v>917</v>
      </c>
      <c r="B73" s="302">
        <v>200</v>
      </c>
    </row>
    <row r="74" spans="1:2" ht="21.75" customHeight="1">
      <c r="A74" s="301" t="s">
        <v>918</v>
      </c>
      <c r="B74" s="302">
        <v>173</v>
      </c>
    </row>
    <row r="75" spans="1:2" ht="21.75" customHeight="1">
      <c r="A75" s="301" t="s">
        <v>919</v>
      </c>
      <c r="B75" s="302">
        <v>20</v>
      </c>
    </row>
    <row r="76" spans="1:2" ht="21.75" customHeight="1">
      <c r="A76" s="301" t="s">
        <v>920</v>
      </c>
      <c r="B76" s="302">
        <v>112</v>
      </c>
    </row>
    <row r="77" spans="1:2" ht="21.75" customHeight="1">
      <c r="A77" s="301" t="s">
        <v>921</v>
      </c>
      <c r="B77" s="302">
        <v>940</v>
      </c>
    </row>
    <row r="78" spans="1:2" ht="21.75" customHeight="1">
      <c r="A78" s="301" t="s">
        <v>922</v>
      </c>
      <c r="B78" s="302">
        <v>648</v>
      </c>
    </row>
    <row r="79" spans="1:2" ht="21.75" customHeight="1">
      <c r="A79" s="301" t="s">
        <v>923</v>
      </c>
      <c r="B79" s="302">
        <v>7375</v>
      </c>
    </row>
  </sheetData>
  <mergeCells count="3">
    <mergeCell ref="A1:B1"/>
    <mergeCell ref="A2:B2"/>
    <mergeCell ref="A3:B3"/>
  </mergeCells>
  <phoneticPr fontId="1" type="noConversion"/>
  <printOptions horizontalCentered="1"/>
  <pageMargins left="0.23622047244094491" right="0.23622047244094491" top="0.31496062992125984" bottom="0.47" header="0.31496062992125984" footer="0.25"/>
  <pageSetup paperSize="9" orientation="portrait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00FF00"/>
  </sheetPr>
  <dimension ref="A1:F46"/>
  <sheetViews>
    <sheetView showZeros="0" zoomScaleSheetLayoutView="130" workbookViewId="0">
      <selection activeCell="A18" sqref="A18:F18"/>
    </sheetView>
  </sheetViews>
  <sheetFormatPr defaultColWidth="9" defaultRowHeight="14.25"/>
  <cols>
    <col min="1" max="1" width="35.75" style="31" customWidth="1"/>
    <col min="2" max="2" width="11.125" style="32" customWidth="1"/>
    <col min="3" max="3" width="8.5" style="32" customWidth="1"/>
    <col min="4" max="4" width="31.125" style="33" customWidth="1"/>
    <col min="5" max="5" width="11.5" style="33" customWidth="1"/>
    <col min="6" max="6" width="8.25" style="32" customWidth="1"/>
    <col min="7" max="16384" width="9" style="34"/>
  </cols>
  <sheetData>
    <row r="1" spans="1:6" ht="18" customHeight="1">
      <c r="A1" s="377" t="s">
        <v>228</v>
      </c>
      <c r="B1" s="377"/>
      <c r="C1" s="377"/>
      <c r="D1" s="377"/>
      <c r="E1" s="377"/>
      <c r="F1" s="377"/>
    </row>
    <row r="2" spans="1:6" ht="33" customHeight="1">
      <c r="A2" s="383" t="s">
        <v>305</v>
      </c>
      <c r="B2" s="383"/>
      <c r="C2" s="383"/>
      <c r="D2" s="383"/>
      <c r="E2" s="383"/>
      <c r="F2" s="383"/>
    </row>
    <row r="3" spans="1:6" ht="20.25" customHeight="1">
      <c r="A3" s="382" t="s">
        <v>54</v>
      </c>
      <c r="B3" s="382"/>
      <c r="C3" s="382"/>
      <c r="D3" s="382"/>
      <c r="E3" s="101"/>
      <c r="F3" s="40" t="s">
        <v>42</v>
      </c>
    </row>
    <row r="4" spans="1:6" ht="24" customHeight="1">
      <c r="A4" s="23" t="s">
        <v>48</v>
      </c>
      <c r="B4" s="35" t="s">
        <v>50</v>
      </c>
      <c r="C4" s="2" t="s">
        <v>31</v>
      </c>
      <c r="D4" s="23" t="s">
        <v>51</v>
      </c>
      <c r="E4" s="35" t="s">
        <v>50</v>
      </c>
      <c r="F4" s="2" t="s">
        <v>31</v>
      </c>
    </row>
    <row r="5" spans="1:6" ht="20.100000000000001" customHeight="1">
      <c r="A5" s="23" t="s">
        <v>49</v>
      </c>
      <c r="B5" s="55">
        <f>B6+B13</f>
        <v>291037</v>
      </c>
      <c r="C5" s="36"/>
      <c r="D5" s="23" t="s">
        <v>49</v>
      </c>
      <c r="E5" s="55">
        <f>B5</f>
        <v>291037</v>
      </c>
      <c r="F5" s="36"/>
    </row>
    <row r="6" spans="1:6" ht="20.100000000000001" customHeight="1">
      <c r="A6" s="37" t="s">
        <v>3</v>
      </c>
      <c r="B6" s="95">
        <f>SUM(B7:B12)</f>
        <v>104667</v>
      </c>
      <c r="C6" s="287">
        <v>90.8</v>
      </c>
      <c r="D6" s="37" t="s">
        <v>4</v>
      </c>
      <c r="E6" s="55">
        <f>SUM(E7:E12)</f>
        <v>168887</v>
      </c>
      <c r="F6" s="287">
        <v>55.4</v>
      </c>
    </row>
    <row r="7" spans="1:6" ht="20.100000000000001" customHeight="1">
      <c r="A7" s="44" t="s">
        <v>1415</v>
      </c>
      <c r="B7" s="303">
        <v>3084</v>
      </c>
      <c r="C7" s="288">
        <v>36.1</v>
      </c>
      <c r="D7" s="44" t="s">
        <v>1410</v>
      </c>
      <c r="E7" s="303">
        <v>1549</v>
      </c>
      <c r="F7" s="288">
        <v>24.9</v>
      </c>
    </row>
    <row r="8" spans="1:6" ht="20.100000000000001" customHeight="1">
      <c r="A8" s="44" t="s">
        <v>1416</v>
      </c>
      <c r="B8" s="303">
        <v>165</v>
      </c>
      <c r="C8" s="288">
        <v>11.5</v>
      </c>
      <c r="D8" s="44" t="s">
        <v>1411</v>
      </c>
      <c r="E8" s="303">
        <v>84981</v>
      </c>
      <c r="F8" s="288">
        <v>112.4</v>
      </c>
    </row>
    <row r="9" spans="1:6" ht="20.100000000000001" customHeight="1">
      <c r="A9" s="44" t="s">
        <v>1417</v>
      </c>
      <c r="B9" s="303">
        <v>88360</v>
      </c>
      <c r="C9" s="288">
        <v>62.7</v>
      </c>
      <c r="D9" s="44" t="s">
        <v>1412</v>
      </c>
      <c r="E9" s="303">
        <v>78688</v>
      </c>
      <c r="F9" s="288">
        <v>22.9</v>
      </c>
    </row>
    <row r="10" spans="1:6" ht="20.100000000000001" customHeight="1">
      <c r="A10" s="44" t="s">
        <v>1418</v>
      </c>
      <c r="B10" s="303">
        <v>50</v>
      </c>
      <c r="C10" s="48"/>
      <c r="D10" s="44" t="s">
        <v>1413</v>
      </c>
      <c r="E10" s="303">
        <v>104</v>
      </c>
      <c r="F10" s="288">
        <v>13</v>
      </c>
    </row>
    <row r="11" spans="1:6" ht="20.100000000000001" customHeight="1">
      <c r="A11" s="102" t="s">
        <v>1419</v>
      </c>
      <c r="B11" s="303">
        <v>13008</v>
      </c>
      <c r="C11" s="48"/>
      <c r="D11" s="44" t="s">
        <v>367</v>
      </c>
      <c r="E11" s="303">
        <v>1938</v>
      </c>
      <c r="F11" s="288">
        <v>-11.4</v>
      </c>
    </row>
    <row r="12" spans="1:6" ht="20.100000000000001" customHeight="1">
      <c r="A12" s="355"/>
      <c r="B12" s="39"/>
      <c r="C12" s="39"/>
      <c r="D12" s="44" t="s">
        <v>1414</v>
      </c>
      <c r="E12" s="303">
        <v>1627</v>
      </c>
      <c r="F12" s="288">
        <v>41.2</v>
      </c>
    </row>
    <row r="13" spans="1:6" ht="20.100000000000001" customHeight="1">
      <c r="A13" s="37" t="s">
        <v>32</v>
      </c>
      <c r="B13" s="354">
        <f>SUM(B14:B15)</f>
        <v>186370</v>
      </c>
      <c r="C13" s="48" t="s">
        <v>120</v>
      </c>
      <c r="D13" s="37" t="s">
        <v>33</v>
      </c>
      <c r="E13" s="55">
        <f>E5-E6</f>
        <v>122150</v>
      </c>
      <c r="F13" s="48" t="s">
        <v>120</v>
      </c>
    </row>
    <row r="14" spans="1:6" ht="20.100000000000001" customHeight="1">
      <c r="A14" s="102" t="s">
        <v>702</v>
      </c>
      <c r="B14" s="303">
        <v>102440</v>
      </c>
      <c r="C14" s="38"/>
      <c r="D14" s="43" t="s">
        <v>657</v>
      </c>
      <c r="E14" s="303">
        <v>2684</v>
      </c>
      <c r="F14" s="303"/>
    </row>
    <row r="15" spans="1:6" ht="20.100000000000001" customHeight="1">
      <c r="A15" s="102" t="s">
        <v>148</v>
      </c>
      <c r="B15" s="303">
        <v>83930</v>
      </c>
      <c r="C15" s="38"/>
      <c r="D15" s="102" t="s">
        <v>94</v>
      </c>
      <c r="E15" s="303">
        <v>50000</v>
      </c>
      <c r="F15" s="39"/>
    </row>
    <row r="16" spans="1:6" ht="20.100000000000001" customHeight="1">
      <c r="A16" s="68"/>
      <c r="B16" s="54"/>
      <c r="C16" s="39"/>
      <c r="D16" s="102" t="s">
        <v>116</v>
      </c>
      <c r="E16" s="303">
        <v>69466</v>
      </c>
      <c r="F16" s="39"/>
    </row>
    <row r="17" spans="1:6" ht="7.9" customHeight="1">
      <c r="A17" s="34"/>
      <c r="B17" s="34"/>
      <c r="C17" s="34"/>
    </row>
    <row r="18" spans="1:6" ht="48.6" customHeight="1">
      <c r="A18" s="390" t="s">
        <v>211</v>
      </c>
      <c r="B18" s="390"/>
      <c r="C18" s="390"/>
      <c r="D18" s="390"/>
      <c r="E18" s="390"/>
      <c r="F18" s="390"/>
    </row>
    <row r="19" spans="1:6" ht="20.100000000000001" customHeight="1">
      <c r="C19" s="34"/>
    </row>
    <row r="20" spans="1:6" ht="20.100000000000001" customHeight="1">
      <c r="C20" s="34"/>
    </row>
    <row r="21" spans="1:6" ht="20.100000000000001" customHeight="1"/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spans="2:6" ht="20.100000000000001" customHeight="1"/>
    <row r="34" spans="2:6" ht="20.100000000000001" customHeight="1"/>
    <row r="35" spans="2:6" ht="20.100000000000001" customHeight="1"/>
    <row r="36" spans="2:6" ht="20.100000000000001" customHeight="1"/>
    <row r="37" spans="2:6" ht="20.100000000000001" customHeight="1"/>
    <row r="38" spans="2:6" ht="20.100000000000001" customHeight="1"/>
    <row r="39" spans="2:6" ht="20.100000000000001" customHeight="1"/>
    <row r="40" spans="2:6" s="31" customFormat="1" ht="20.100000000000001" customHeight="1">
      <c r="B40" s="32"/>
      <c r="C40" s="32"/>
      <c r="D40" s="33"/>
      <c r="E40" s="33"/>
      <c r="F40" s="32"/>
    </row>
    <row r="41" spans="2:6" s="31" customFormat="1" ht="20.100000000000001" customHeight="1">
      <c r="B41" s="32"/>
      <c r="C41" s="32"/>
      <c r="D41" s="33"/>
      <c r="E41" s="33"/>
      <c r="F41" s="32"/>
    </row>
    <row r="42" spans="2:6" s="31" customFormat="1" ht="20.100000000000001" customHeight="1">
      <c r="B42" s="32"/>
      <c r="C42" s="32"/>
      <c r="D42" s="33"/>
      <c r="E42" s="33"/>
      <c r="F42" s="32"/>
    </row>
    <row r="43" spans="2:6" s="31" customFormat="1" ht="20.100000000000001" customHeight="1">
      <c r="B43" s="32"/>
      <c r="C43" s="32"/>
      <c r="D43" s="33"/>
      <c r="E43" s="33"/>
      <c r="F43" s="32"/>
    </row>
    <row r="44" spans="2:6" s="31" customFormat="1" ht="20.100000000000001" customHeight="1">
      <c r="B44" s="32"/>
      <c r="C44" s="32"/>
      <c r="D44" s="33"/>
      <c r="E44" s="33"/>
      <c r="F44" s="32"/>
    </row>
    <row r="45" spans="2:6" s="31" customFormat="1" ht="20.100000000000001" customHeight="1">
      <c r="B45" s="32"/>
      <c r="C45" s="32"/>
      <c r="D45" s="33"/>
      <c r="E45" s="33"/>
      <c r="F45" s="32"/>
    </row>
    <row r="46" spans="2:6" s="31" customFormat="1" ht="20.100000000000001" customHeight="1">
      <c r="B46" s="32"/>
      <c r="C46" s="32"/>
      <c r="D46" s="33"/>
      <c r="E46" s="33"/>
      <c r="F46" s="32"/>
    </row>
  </sheetData>
  <mergeCells count="5">
    <mergeCell ref="A2:F2"/>
    <mergeCell ref="A3:D3"/>
    <mergeCell ref="A18:F18"/>
    <mergeCell ref="A1:D1"/>
    <mergeCell ref="E1:F1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5" orientation="portrait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33</vt:i4>
      </vt:variant>
    </vt:vector>
  </HeadingPairs>
  <TitlesOfParts>
    <vt:vector size="61" baseType="lpstr">
      <vt:lpstr>目录</vt:lpstr>
      <vt:lpstr>01-2018全县收入</vt:lpstr>
      <vt:lpstr>02-2018全县支出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08-2018基金平衡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14-2018债券额度</vt:lpstr>
      <vt:lpstr>15-2019公共平衡 </vt:lpstr>
      <vt:lpstr>16-2019公共本级支出功能 </vt:lpstr>
      <vt:lpstr>17-2019公共基本和项目 </vt:lpstr>
      <vt:lpstr>18-2019公共本级基本支出经济 </vt:lpstr>
      <vt:lpstr>19-2019公共线下</vt:lpstr>
      <vt:lpstr>20-2019转移支付分地区</vt:lpstr>
      <vt:lpstr>21-2019转移支付分项目</vt:lpstr>
      <vt:lpstr>22-2019基金平衡</vt:lpstr>
      <vt:lpstr>23-2019基金支出</vt:lpstr>
      <vt:lpstr>24-2019基金转移支付</vt:lpstr>
      <vt:lpstr>25-2019国资</vt:lpstr>
      <vt:lpstr>26-2019社保</vt:lpstr>
      <vt:lpstr>27-三公经费控制数</vt:lpstr>
      <vt:lpstr>目录!_GoBack</vt:lpstr>
      <vt:lpstr>'01-2018全县收入'!Print_Area</vt:lpstr>
      <vt:lpstr>'02-2018全县支出'!Print_Area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'08-2018基金平衡'!Print_Area</vt:lpstr>
      <vt:lpstr>'11-2018国资 '!Print_Area</vt:lpstr>
      <vt:lpstr>'12-2018社保执行'!Print_Area</vt:lpstr>
      <vt:lpstr>'13-2018限额、余额'!Print_Area</vt:lpstr>
      <vt:lpstr>'14-2018债券额度'!Print_Area</vt:lpstr>
      <vt:lpstr>'16-2019公共本级支出功能 '!Print_Area</vt:lpstr>
      <vt:lpstr>'17-2019公共基本和项目 '!Print_Area</vt:lpstr>
      <vt:lpstr>'18-2019公共本级基本支出经济 '!Print_Area</vt:lpstr>
      <vt:lpstr>'19-2019公共线下'!Print_Area</vt:lpstr>
      <vt:lpstr>'20-2019转移支付分地区'!Print_Area</vt:lpstr>
      <vt:lpstr>'21-2019转移支付分项目'!Print_Area</vt:lpstr>
      <vt:lpstr>'23-2019基金支出'!Print_Area</vt:lpstr>
      <vt:lpstr>'9-2018基金支出'!Print_Area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'08-2018基金平衡'!Print_Titles</vt:lpstr>
      <vt:lpstr>'16-2019公共本级支出功能 '!Print_Titles</vt:lpstr>
      <vt:lpstr>'18-2019公共本级基本支出经济 '!Print_Titles</vt:lpstr>
      <vt:lpstr>'19-2019公共线下'!Print_Titles</vt:lpstr>
      <vt:lpstr>'20-2019转移支付分地区'!Print_Titles</vt:lpstr>
      <vt:lpstr>'21-2019转移支付分项目'!Print_Titles</vt:lpstr>
      <vt:lpstr>'23-2019基金支出'!Print_Titles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2019-03-11T07:12:52Z</dcterms:modified>
</cp:coreProperties>
</file>