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" windowHeight="1290" activeTab="15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表17" sheetId="18" r:id="rId18"/>
  </sheets>
  <definedNames>
    <definedName name="_xlnm._FilterDatabase" localSheetId="10" hidden="1">'表10'!$A$4:$B$69</definedName>
    <definedName name="_xlnm._FilterDatabase" localSheetId="3" hidden="1">'表3'!$A$5:$C$1332</definedName>
    <definedName name="_xlnm._FilterDatabase" localSheetId="4" hidden="1">'表4'!$A$5:$C$73</definedName>
    <definedName name="_xlfn.IFERROR" hidden="1">#NAME?</definedName>
    <definedName name="_xlnm.Print_Area" localSheetId="12">'表12'!$A$1:$F$14</definedName>
    <definedName name="_xlnm.Print_Area" localSheetId="13">'表13'!$A$1:$F$14</definedName>
    <definedName name="_xlnm.Print_Area" localSheetId="7">'表7'!$A$1:$B$27</definedName>
    <definedName name="_xlnm.Print_Titles" localSheetId="1">'表1'!$4:$4</definedName>
    <definedName name="_xlnm.Print_Titles" localSheetId="10">'表10'!$A:$A,'表10'!$2:$4</definedName>
    <definedName name="_xlnm.Print_Titles" localSheetId="16">'表16'!$4:$4</definedName>
    <definedName name="_xlnm.Print_Titles" localSheetId="2">'表2'!$4:$4</definedName>
    <definedName name="_xlnm.Print_Titles" localSheetId="3">'表3'!$2:$5</definedName>
    <definedName name="_xlnm.Print_Titles" localSheetId="4">'表4'!$5:$5</definedName>
    <definedName name="_xlnm.Print_Titles" localSheetId="5">'表5'!$4:$4</definedName>
    <definedName name="_xlnm.Print_Titles" localSheetId="6">'表6'!$5:$5</definedName>
  </definedNames>
  <calcPr fullCalcOnLoad="1"/>
</workbook>
</file>

<file path=xl/sharedStrings.xml><?xml version="1.0" encoding="utf-8"?>
<sst xmlns="http://schemas.openxmlformats.org/spreadsheetml/2006/main" count="2173" uniqueCount="1655">
  <si>
    <t xml:space="preserve">    县级基本财力保障机制奖补资金收入</t>
  </si>
  <si>
    <t xml:space="preserve">  水利</t>
  </si>
  <si>
    <t xml:space="preserve">  税收事务</t>
  </si>
  <si>
    <t xml:space="preserve">    其他体育支出</t>
  </si>
  <si>
    <t xml:space="preserve">    水路运输管理支出</t>
  </si>
  <si>
    <t xml:space="preserve">    物价管理</t>
  </si>
  <si>
    <t xml:space="preserve">  保障性安居工程支出</t>
  </si>
  <si>
    <t>0.12</t>
  </si>
  <si>
    <t xml:space="preserve">    其他公共卫生支出</t>
  </si>
  <si>
    <t>0.16</t>
  </si>
  <si>
    <t xml:space="preserve">    其他残疾人事业支出</t>
  </si>
  <si>
    <t xml:space="preserve">  公路水路运输</t>
  </si>
  <si>
    <t xml:space="preserve">  发展与改革事务</t>
  </si>
  <si>
    <t>三峡水库库区基金收入</t>
  </si>
  <si>
    <t xml:space="preserve">    义务兵优待</t>
  </si>
  <si>
    <t xml:space="preserve">  人大事务</t>
  </si>
  <si>
    <t xml:space="preserve">    车辆购置税用于农村公路建设支出</t>
  </si>
  <si>
    <t xml:space="preserve">    农业保险保费补贴</t>
  </si>
  <si>
    <t xml:space="preserve">    其他普通教育支出</t>
  </si>
  <si>
    <t xml:space="preserve">  国防动员</t>
  </si>
  <si>
    <t xml:space="preserve">  建设市场管理与监督(款)</t>
  </si>
  <si>
    <t xml:space="preserve">    信息化建设</t>
  </si>
  <si>
    <t xml:space="preserve">  特困人员救助供养</t>
  </si>
  <si>
    <t xml:space="preserve">    社会保障和就业</t>
  </si>
  <si>
    <t xml:space="preserve">    基础设施建设和经济发展</t>
  </si>
  <si>
    <t xml:space="preserve">  组织事务</t>
  </si>
  <si>
    <t xml:space="preserve">  档案事务</t>
  </si>
  <si>
    <t xml:space="preserve">    一般行政管理事务</t>
  </si>
  <si>
    <t xml:space="preserve">    城乡社区环境卫生(项)</t>
  </si>
  <si>
    <t xml:space="preserve">    政务公开审批</t>
  </si>
  <si>
    <t xml:space="preserve">    其他城乡社区住宅支出</t>
  </si>
  <si>
    <t xml:space="preserve">    其他涉外发展服务支出</t>
  </si>
  <si>
    <t xml:space="preserve">    人大会议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</si>
  <si>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</si>
  <si>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</si>
  <si>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</si>
  <si>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</si>
  <si>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大气</t>
  </si>
  <si>
    <t xml:space="preserve">  其他科学技术支出(款)</t>
  </si>
  <si>
    <t xml:space="preserve">    城市特困人员救助供养支出</t>
  </si>
  <si>
    <t xml:space="preserve">  财政对基本医疗保险基金的补助</t>
  </si>
  <si>
    <t xml:space="preserve">    地质灾害防治</t>
  </si>
  <si>
    <t xml:space="preserve">    其他教育管理事务支出</t>
  </si>
  <si>
    <t xml:space="preserve">  统计信息事务</t>
  </si>
  <si>
    <t>一、一般公共服务支出</t>
  </si>
  <si>
    <t xml:space="preserve">    其他水利支出</t>
  </si>
  <si>
    <t xml:space="preserve">    工程建设标准规范编制与监管</t>
  </si>
  <si>
    <t xml:space="preserve">    学前教育</t>
  </si>
  <si>
    <t>0.8</t>
  </si>
  <si>
    <t>0.4</t>
  </si>
  <si>
    <t xml:space="preserve">  三峡水库库区基金支出</t>
  </si>
  <si>
    <t xml:space="preserve">    其他共产党事务支出(项)</t>
  </si>
  <si>
    <t xml:space="preserve">    一般公共服务</t>
  </si>
  <si>
    <t xml:space="preserve">  住房改革支出</t>
  </si>
  <si>
    <t xml:space="preserve">    计划生育服务</t>
  </si>
  <si>
    <t xml:space="preserve">    行政单位医疗</t>
  </si>
  <si>
    <t xml:space="preserve">  污染防治</t>
  </si>
  <si>
    <t xml:space="preserve">  残疾人事业</t>
  </si>
  <si>
    <t xml:space="preserve">  国有资产监管</t>
  </si>
  <si>
    <t xml:space="preserve">  统战事务</t>
  </si>
  <si>
    <t xml:space="preserve">    其他环境监测与监察支出</t>
  </si>
  <si>
    <t xml:space="preserve">    均衡性转移支付收入</t>
  </si>
  <si>
    <t xml:space="preserve">    成品油价格改革补贴其他支出</t>
  </si>
  <si>
    <t xml:space="preserve">    农村籍退役士兵老年生活补助</t>
  </si>
  <si>
    <t xml:space="preserve">  公共卫生</t>
  </si>
  <si>
    <t xml:space="preserve">    高中教育</t>
  </si>
  <si>
    <t xml:space="preserve">  医疗救助</t>
  </si>
  <si>
    <t xml:space="preserve">    农林水</t>
  </si>
  <si>
    <t xml:space="preserve">    中小企业发展专项</t>
  </si>
  <si>
    <t xml:space="preserve">    机关事业单位基本养老保险缴费支出</t>
  </si>
  <si>
    <t xml:space="preserve">  教育管理事务</t>
  </si>
  <si>
    <t xml:space="preserve">    乡镇卫生院</t>
  </si>
  <si>
    <t>0.23</t>
  </si>
  <si>
    <t xml:space="preserve">    棚户区改造</t>
  </si>
  <si>
    <t xml:space="preserve">    其他税收收入</t>
  </si>
  <si>
    <t xml:space="preserve">    征地和拆迁补偿支出</t>
  </si>
  <si>
    <t xml:space="preserve">    资源税</t>
  </si>
  <si>
    <t xml:space="preserve">    城镇土地使用税</t>
  </si>
  <si>
    <t xml:space="preserve">    森林生态效益补偿</t>
  </si>
  <si>
    <t xml:space="preserve">    其他节能环保支出(项)</t>
  </si>
  <si>
    <t xml:space="preserve">    其他社会保障和就业支出(项)</t>
  </si>
  <si>
    <t xml:space="preserve">  污染减排</t>
  </si>
  <si>
    <t xml:space="preserve">  环境监测与监察</t>
  </si>
  <si>
    <t xml:space="preserve">    贫困地区转移支付收入</t>
  </si>
  <si>
    <t xml:space="preserve">    旅游宣传</t>
  </si>
  <si>
    <t xml:space="preserve">    其他一般公共服务支出(项)</t>
  </si>
  <si>
    <t xml:space="preserve">  商业流通事务</t>
  </si>
  <si>
    <t xml:space="preserve">  其他一般公共服务支出(款)</t>
  </si>
  <si>
    <t xml:space="preserve">  其他节能环保支出(款)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</si>
  <si>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</si>
  <si>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</si>
  <si>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</si>
  <si>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能源节约利用(款)</t>
  </si>
  <si>
    <t xml:space="preserve">    死亡抚恤</t>
  </si>
  <si>
    <t xml:space="preserve">    特殊学校教育</t>
  </si>
  <si>
    <t xml:space="preserve">    其他商业流通事务支出</t>
  </si>
  <si>
    <t xml:space="preserve">  科学技术普及</t>
  </si>
  <si>
    <t xml:space="preserve">    信访事务</t>
  </si>
  <si>
    <t xml:space="preserve">  最低生活保障</t>
  </si>
  <si>
    <t>0.11</t>
  </si>
  <si>
    <t xml:space="preserve">    专项收入</t>
  </si>
  <si>
    <t xml:space="preserve">  旅游发展基金支出</t>
  </si>
  <si>
    <t xml:space="preserve">    对高校毕业生到基层任职补助</t>
  </si>
  <si>
    <t xml:space="preserve">  自然生态保护</t>
  </si>
  <si>
    <t>0.19</t>
  </si>
  <si>
    <t>0.15</t>
  </si>
  <si>
    <t xml:space="preserve">    国有资源(资产)有偿使用收入</t>
  </si>
  <si>
    <t>调整预算数</t>
  </si>
  <si>
    <t xml:space="preserve">    对村民委员会和村党支部的补助</t>
  </si>
  <si>
    <t>一、税收收入</t>
  </si>
  <si>
    <t xml:space="preserve">  成品油价格改革对交通运输的补贴</t>
  </si>
  <si>
    <t xml:space="preserve">  普通教育</t>
  </si>
  <si>
    <t xml:space="preserve">    固定数额补助收入</t>
  </si>
  <si>
    <t xml:space="preserve">    在乡复员、退伍军人生活补助</t>
  </si>
  <si>
    <t xml:space="preserve">    机关事业单位职业年金缴费支出</t>
  </si>
  <si>
    <t xml:space="preserve">    结算补助收入</t>
  </si>
  <si>
    <t xml:space="preserve">    图书馆</t>
  </si>
  <si>
    <t xml:space="preserve">    用于残疾人事业的彩票公益金支出</t>
  </si>
  <si>
    <t xml:space="preserve">    农村人畜饮水</t>
  </si>
  <si>
    <t xml:space="preserve">    其他就业补助支出</t>
  </si>
  <si>
    <t xml:space="preserve">    统计抽样调查</t>
  </si>
  <si>
    <t>项目</t>
  </si>
  <si>
    <t xml:space="preserve">  气象事务</t>
  </si>
  <si>
    <t xml:space="preserve">  行政事业单位医疗</t>
  </si>
  <si>
    <t xml:space="preserve">    重点生态功能区转移支付收入</t>
  </si>
  <si>
    <t xml:space="preserve">  中医药</t>
  </si>
  <si>
    <t xml:space="preserve">    财政委托业务支出</t>
  </si>
  <si>
    <t xml:space="preserve">  计划生育事务</t>
  </si>
  <si>
    <t xml:space="preserve">    用于社会福利的彩票公益金支出</t>
  </si>
  <si>
    <t xml:space="preserve">    廉租住房</t>
  </si>
  <si>
    <t>0.3</t>
  </si>
  <si>
    <t xml:space="preserve">    其他科学技术支出(项)</t>
  </si>
  <si>
    <t>0.7</t>
  </si>
  <si>
    <t xml:space="preserve">    招商引资</t>
  </si>
  <si>
    <t xml:space="preserve">    体制补助收入</t>
  </si>
  <si>
    <t xml:space="preserve">    扶贫贷款奖补和贴息</t>
  </si>
  <si>
    <t xml:space="preserve">    罚没收入</t>
  </si>
  <si>
    <t xml:space="preserve">    地方政府一般债券付息支出</t>
  </si>
  <si>
    <t xml:space="preserve">  城乡社区环境卫生(款)</t>
  </si>
  <si>
    <t xml:space="preserve">    创业担保贷款贴息</t>
  </si>
  <si>
    <t xml:space="preserve">    其他群众团体事务支出</t>
  </si>
  <si>
    <t xml:space="preserve">  大中型水库移民后期扶持基金支出</t>
  </si>
  <si>
    <t>预算数</t>
  </si>
  <si>
    <t xml:space="preserve">    土地增值税</t>
  </si>
  <si>
    <t xml:space="preserve">  城乡社区规划与管理(款)</t>
  </si>
  <si>
    <t xml:space="preserve">    防汛</t>
  </si>
  <si>
    <t xml:space="preserve">    代表工作</t>
  </si>
  <si>
    <t xml:space="preserve">    契税</t>
  </si>
  <si>
    <t xml:space="preserve">    房产税</t>
  </si>
  <si>
    <t xml:space="preserve">  城乡社区住宅</t>
  </si>
  <si>
    <t xml:space="preserve">  其他生活救助</t>
  </si>
  <si>
    <t xml:space="preserve">    农村最低生活保障金支出</t>
  </si>
  <si>
    <t xml:space="preserve">  民政管理事务</t>
  </si>
  <si>
    <t>0.24</t>
  </si>
  <si>
    <t>0.20</t>
  </si>
  <si>
    <t xml:space="preserve">    固体废弃物与化学品</t>
  </si>
  <si>
    <t xml:space="preserve">    中医(民族医)药专项</t>
  </si>
  <si>
    <t xml:space="preserve">    军队转业干部安置</t>
  </si>
  <si>
    <t xml:space="preserve">  公立医院</t>
  </si>
  <si>
    <t xml:space="preserve">  扶贫</t>
  </si>
  <si>
    <t xml:space="preserve">    事业单位离退休</t>
  </si>
  <si>
    <t>单位：万元</t>
  </si>
  <si>
    <t>大中型水库移民后期扶持基金收入</t>
  </si>
  <si>
    <t xml:space="preserve">  财政事务</t>
  </si>
  <si>
    <t xml:space="preserve">    其他公路水路运输支出</t>
  </si>
  <si>
    <t xml:space="preserve">    扶贫事业机构</t>
  </si>
  <si>
    <t xml:space="preserve">    专项业务</t>
  </si>
  <si>
    <t xml:space="preserve">  其他城乡社区支出(款)</t>
  </si>
  <si>
    <t xml:space="preserve">    气象事业机构</t>
  </si>
  <si>
    <t xml:space="preserve">    公路养护</t>
  </si>
  <si>
    <t xml:space="preserve">  就业补助</t>
  </si>
  <si>
    <t xml:space="preserve">    精神卫生机构</t>
  </si>
  <si>
    <t xml:space="preserve">  涉外发展服务支出</t>
  </si>
  <si>
    <t xml:space="preserve">  支持中小企业发展和管理支出</t>
  </si>
  <si>
    <t>0.18</t>
  </si>
  <si>
    <t>0.14</t>
  </si>
  <si>
    <t xml:space="preserve">    其他财政事务支出</t>
  </si>
  <si>
    <t>0.10</t>
  </si>
  <si>
    <t xml:space="preserve">  公安</t>
  </si>
  <si>
    <t xml:space="preserve">    其他国有资产监管支出</t>
  </si>
  <si>
    <t>决算数</t>
  </si>
  <si>
    <t xml:space="preserve">    退役士兵安置</t>
  </si>
  <si>
    <t xml:space="preserve">    农村环境保护</t>
  </si>
  <si>
    <t xml:space="preserve">    其他优抚支出</t>
  </si>
  <si>
    <t xml:space="preserve">    建设市场管理与监督(项)</t>
  </si>
  <si>
    <t xml:space="preserve">    其他国有土地使用权出让收入安排的支出</t>
  </si>
  <si>
    <t xml:space="preserve">    其他城乡社区管理事务支出</t>
  </si>
  <si>
    <t xml:space="preserve">    社会福利事业单位</t>
  </si>
  <si>
    <t xml:space="preserve">  群众团体事务</t>
  </si>
  <si>
    <t xml:space="preserve">    其他组织事务支出</t>
  </si>
  <si>
    <t xml:space="preserve">    用于体育事业的彩票公益金支出</t>
  </si>
  <si>
    <t xml:space="preserve">    基本公共卫生服务</t>
  </si>
  <si>
    <t xml:space="preserve">    其他农村生活救助</t>
  </si>
  <si>
    <t xml:space="preserve">    其他科学技术普及支出</t>
  </si>
  <si>
    <t xml:space="preserve">    军队移交政府的离退休人员安置</t>
  </si>
  <si>
    <t xml:space="preserve">    其他民政管理事务支出</t>
  </si>
  <si>
    <t xml:space="preserve">  城乡社区公共设施</t>
  </si>
  <si>
    <t xml:space="preserve">    社会发展</t>
  </si>
  <si>
    <t xml:space="preserve">    其他环境保护管理事务支出</t>
  </si>
  <si>
    <t xml:space="preserve">    流浪乞讨人员救助支出</t>
  </si>
  <si>
    <t xml:space="preserve">    其他医疗救助支出</t>
  </si>
  <si>
    <t>0.6</t>
  </si>
  <si>
    <t xml:space="preserve">  其他共产党事务支出(款)</t>
  </si>
  <si>
    <t xml:space="preserve">  基层医疗卫生机构</t>
  </si>
  <si>
    <t>0.2</t>
  </si>
  <si>
    <t xml:space="preserve">    文物保护</t>
  </si>
  <si>
    <t xml:space="preserve">    社区矫正</t>
  </si>
  <si>
    <t xml:space="preserve">    群众文化</t>
  </si>
  <si>
    <t xml:space="preserve">  体育</t>
  </si>
  <si>
    <t xml:space="preserve">    其他一般性转移支付收入</t>
  </si>
  <si>
    <t xml:space="preserve">    初中教育</t>
  </si>
  <si>
    <t xml:space="preserve">    其他扶贫支出</t>
  </si>
  <si>
    <t xml:space="preserve">  社会福利</t>
  </si>
  <si>
    <t xml:space="preserve">    其他城市生活救助</t>
  </si>
  <si>
    <t xml:space="preserve">  党委办公厅(室)及相关机构事务</t>
  </si>
  <si>
    <t xml:space="preserve">    用于教育事业的彩票公益金支出</t>
  </si>
  <si>
    <t xml:space="preserve">    财政对城乡居民基本医疗保险基金的补助</t>
  </si>
  <si>
    <t xml:space="preserve">  地方政府一般债务付息支出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</si>
  <si>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</si>
  <si>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</si>
  <si>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</si>
  <si>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兵役征集</t>
  </si>
  <si>
    <t xml:space="preserve">  临时救助</t>
  </si>
  <si>
    <t xml:space="preserve">    政策性社会性支出补助</t>
  </si>
  <si>
    <t xml:space="preserve">  进修及培训</t>
  </si>
  <si>
    <t xml:space="preserve">    综合医院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</si>
  <si>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</si>
  <si>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</si>
  <si>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</si>
  <si>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普法宣传</t>
  </si>
  <si>
    <t xml:space="preserve">  抚恤</t>
  </si>
  <si>
    <t xml:space="preserve">  天然林保护</t>
  </si>
  <si>
    <t xml:space="preserve">    行政运行</t>
  </si>
  <si>
    <t xml:space="preserve">    水体</t>
  </si>
  <si>
    <t xml:space="preserve">  环境保护管理事务</t>
  </si>
  <si>
    <t xml:space="preserve">    其他公安支出</t>
  </si>
  <si>
    <t xml:space="preserve">    增值税</t>
  </si>
  <si>
    <t xml:space="preserve">    殡葬</t>
  </si>
  <si>
    <t xml:space="preserve">    小学教育</t>
  </si>
  <si>
    <t xml:space="preserve">    退役士兵管理教育</t>
  </si>
  <si>
    <t xml:space="preserve">    退耕现金</t>
  </si>
  <si>
    <t xml:space="preserve">  普惠金融发展支出</t>
  </si>
  <si>
    <t xml:space="preserve">    公路运输管理</t>
  </si>
  <si>
    <t xml:space="preserve">    其他人力资源和社会保障管理事务支出</t>
  </si>
  <si>
    <t xml:space="preserve">    基层司法业务</t>
  </si>
  <si>
    <t xml:space="preserve">    结算补助支出</t>
  </si>
  <si>
    <t xml:space="preserve">    生产发展</t>
  </si>
  <si>
    <t>0.17</t>
  </si>
  <si>
    <t xml:space="preserve">    事业运行</t>
  </si>
  <si>
    <t xml:space="preserve">  退役安置</t>
  </si>
  <si>
    <t>0.13</t>
  </si>
  <si>
    <t xml:space="preserve">    其他农村综合改革支出</t>
  </si>
  <si>
    <t xml:space="preserve">    机关服务</t>
  </si>
  <si>
    <t xml:space="preserve">    科技转化与推广服务</t>
  </si>
  <si>
    <t xml:space="preserve">  优抚对象医疗</t>
  </si>
  <si>
    <t xml:space="preserve">    行政事业性收费收入</t>
  </si>
  <si>
    <t xml:space="preserve">  职业教育</t>
  </si>
  <si>
    <t xml:space="preserve">    国防教育</t>
  </si>
  <si>
    <t xml:space="preserve">  城乡社区管理事务</t>
  </si>
  <si>
    <t xml:space="preserve">  彩票发行销售机构业务费安排的支出</t>
  </si>
  <si>
    <t xml:space="preserve">    卫生监督机构</t>
  </si>
  <si>
    <t xml:space="preserve">  人力资源和社会保障管理事务</t>
  </si>
  <si>
    <t xml:space="preserve">    车辆购置税用于公路等基础设施建设支出</t>
  </si>
  <si>
    <t xml:space="preserve">  农村综合改革</t>
  </si>
  <si>
    <t xml:space="preserve">    抗旱</t>
  </si>
  <si>
    <t xml:space="preserve">    中医(民族)医院</t>
  </si>
  <si>
    <t xml:space="preserve">    档案馆</t>
  </si>
  <si>
    <t xml:space="preserve">    成品油价格改革对渔业的补贴</t>
  </si>
  <si>
    <t xml:space="preserve">    病虫害控制</t>
  </si>
  <si>
    <t xml:space="preserve">    耕地占用税</t>
  </si>
  <si>
    <t xml:space="preserve">    就业管理事务</t>
  </si>
  <si>
    <t xml:space="preserve">    水资源节约管理与保护</t>
  </si>
  <si>
    <t xml:space="preserve">  司法</t>
  </si>
  <si>
    <t xml:space="preserve">    生态保护</t>
  </si>
  <si>
    <t xml:space="preserve">    住宅建设与房地产市场监管</t>
  </si>
  <si>
    <t>0.9</t>
  </si>
  <si>
    <t>0.5</t>
  </si>
  <si>
    <t xml:space="preserve">    其他城乡社区公共设施支出</t>
  </si>
  <si>
    <t xml:space="preserve">  工业和信息产业监管</t>
  </si>
  <si>
    <t>0.1</t>
  </si>
  <si>
    <t xml:space="preserve">    其他商贸事务支出</t>
  </si>
  <si>
    <t xml:space="preserve">  特殊教育</t>
  </si>
  <si>
    <t xml:space="preserve">  其他社会保障和就业支出(款)</t>
  </si>
  <si>
    <t xml:space="preserve">    城市最低生活保障金支出</t>
  </si>
  <si>
    <t xml:space="preserve">    优抚对象医疗补助</t>
  </si>
  <si>
    <t xml:space="preserve">    企业所得税</t>
  </si>
  <si>
    <t xml:space="preserve">    江河湖库水系综合整治</t>
  </si>
  <si>
    <t xml:space="preserve">    农业资源保护修复与利用</t>
  </si>
  <si>
    <t>二、非税收入</t>
  </si>
  <si>
    <t xml:space="preserve">    人大监督</t>
  </si>
  <si>
    <t xml:space="preserve">  科学技术管理事务</t>
  </si>
  <si>
    <t xml:space="preserve">    农村基础设施建设</t>
  </si>
  <si>
    <t xml:space="preserve">    水土保持</t>
  </si>
  <si>
    <t xml:space="preserve">    干部教育</t>
  </si>
  <si>
    <t xml:space="preserve">    其他保障性安居工程支出</t>
  </si>
  <si>
    <t xml:space="preserve">  文物</t>
  </si>
  <si>
    <t>彩票公益金收入</t>
  </si>
  <si>
    <t xml:space="preserve">    专项普查活动</t>
  </si>
  <si>
    <t>单位:万元</t>
  </si>
  <si>
    <t xml:space="preserve">    妇幼保健机构</t>
  </si>
  <si>
    <t xml:space="preserve">    水利工程建设</t>
  </si>
  <si>
    <t xml:space="preserve">    其他基层医疗卫生机构支出</t>
  </si>
  <si>
    <t xml:space="preserve">    政协会议</t>
  </si>
  <si>
    <t xml:space="preserve">    气象服务</t>
  </si>
  <si>
    <t xml:space="preserve">  车辆购置税支出</t>
  </si>
  <si>
    <t xml:space="preserve">  宣传事务</t>
  </si>
  <si>
    <t xml:space="preserve">    城乡社区规划与管理(项)</t>
  </si>
  <si>
    <t xml:space="preserve">    城管执法</t>
  </si>
  <si>
    <t xml:space="preserve">    儿童福利</t>
  </si>
  <si>
    <t xml:space="preserve">    其他政府办公厅(室)及相关机构事务支出</t>
  </si>
  <si>
    <t xml:space="preserve">  商贸事务</t>
  </si>
  <si>
    <t xml:space="preserve">    城乡医疗救助</t>
  </si>
  <si>
    <t xml:space="preserve">    能源节约利用(项)</t>
  </si>
  <si>
    <t xml:space="preserve">    伤残抚恤</t>
  </si>
  <si>
    <t xml:space="preserve">    其他统战事务支出</t>
  </si>
  <si>
    <t>0.22</t>
  </si>
  <si>
    <t>0.26</t>
  </si>
  <si>
    <t xml:space="preserve">  政协事务</t>
  </si>
  <si>
    <t xml:space="preserve">    疾病预防控制机构</t>
  </si>
  <si>
    <t xml:space="preserve">    其他收入</t>
  </si>
  <si>
    <t xml:space="preserve">    印花税</t>
  </si>
  <si>
    <t xml:space="preserve">    社会事业发展规划</t>
  </si>
  <si>
    <t xml:space="preserve">    用于其他社会公益事业的彩票公益金支出</t>
  </si>
  <si>
    <t xml:space="preserve">    城市维护建设税</t>
  </si>
  <si>
    <t xml:space="preserve">    其他城乡社区支出(项)</t>
  </si>
  <si>
    <t xml:space="preserve">    残疾人生活和护理补贴</t>
  </si>
  <si>
    <t xml:space="preserve">  审计事务</t>
  </si>
  <si>
    <t xml:space="preserve">    住房公积金</t>
  </si>
  <si>
    <t xml:space="preserve">  民主党派及工商联事务</t>
  </si>
  <si>
    <t xml:space="preserve">    个人所得税</t>
  </si>
  <si>
    <t>转移性收入合计</t>
  </si>
  <si>
    <t>本级收入合计</t>
  </si>
  <si>
    <t>本级支出合计</t>
  </si>
  <si>
    <t>转移性支出合计</t>
  </si>
  <si>
    <t>一、上级补助收入</t>
  </si>
  <si>
    <t>三、调入资金</t>
  </si>
  <si>
    <t>四、债务(转贷)收入</t>
  </si>
  <si>
    <t>五、上年结余</t>
  </si>
  <si>
    <t>一、上解上级支出</t>
  </si>
  <si>
    <t>二、上年结余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</si>
  <si>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</si>
  <si>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</si>
  <si>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</si>
  <si>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</si>
  <si>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</si>
  <si>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一、调出资金</t>
  </si>
  <si>
    <t>二、年终结余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</si>
  <si>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</si>
  <si>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</si>
  <si>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</si>
  <si>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</si>
  <si>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</si>
  <si>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单位：万元</t>
  </si>
  <si>
    <t>科目名称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</si>
  <si>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</si>
  <si>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</si>
  <si>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</si>
  <si>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</si>
  <si>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</si>
  <si>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</si>
  <si>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其他商品和服务支出</t>
  </si>
  <si>
    <t xml:space="preserve">  住房公积金</t>
  </si>
  <si>
    <t>一、国有土地收益基金收入</t>
  </si>
  <si>
    <t>二、农业土地开发资金收入</t>
  </si>
  <si>
    <t>三、国有土地使用权出让收入</t>
  </si>
  <si>
    <t>五、其他支出</t>
  </si>
  <si>
    <t>六、债务付息支出</t>
  </si>
  <si>
    <t>一、上级补助收入</t>
  </si>
  <si>
    <t>二、上年结余</t>
  </si>
  <si>
    <t>二、调出资金</t>
  </si>
  <si>
    <t>（分项目）</t>
  </si>
  <si>
    <t>一、一般性转移支付</t>
  </si>
  <si>
    <t>支      出</t>
  </si>
  <si>
    <t>本级收入合计</t>
  </si>
  <si>
    <t>转移性收入合计</t>
  </si>
  <si>
    <t>转移性支出合计</t>
  </si>
  <si>
    <t>收    入</t>
  </si>
  <si>
    <t>总    计</t>
  </si>
  <si>
    <t>支    出</t>
  </si>
  <si>
    <t>总   计</t>
  </si>
  <si>
    <t xml:space="preserve">    环境保护税</t>
  </si>
  <si>
    <t>四、城市基础设施配套费收入</t>
  </si>
  <si>
    <t>地   区</t>
  </si>
  <si>
    <t>一般债务</t>
  </si>
  <si>
    <t>专项债务</t>
  </si>
  <si>
    <t>A=B+C</t>
  </si>
  <si>
    <t>B</t>
  </si>
  <si>
    <t>C</t>
  </si>
  <si>
    <t>D=E+F</t>
  </si>
  <si>
    <t>E</t>
  </si>
  <si>
    <t>F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</si>
  <si>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</si>
  <si>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</si>
  <si>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</si>
  <si>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</si>
  <si>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</si>
  <si>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</si>
  <si>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</si>
  <si>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合计</t>
  </si>
  <si>
    <t>额度</t>
  </si>
  <si>
    <t xml:space="preserve">  其中：一般债务</t>
  </si>
  <si>
    <t xml:space="preserve">        专项债务</t>
  </si>
  <si>
    <t xml:space="preserve">     一般债务还本支出</t>
  </si>
  <si>
    <t xml:space="preserve">     专项债务还本支出</t>
  </si>
  <si>
    <t xml:space="preserve">     一般债务付息支出</t>
  </si>
  <si>
    <t xml:space="preserve">     专项债务付息支出</t>
  </si>
  <si>
    <t xml:space="preserve">    其他发展与改革事务支出</t>
  </si>
  <si>
    <t xml:space="preserve">    民兵</t>
  </si>
  <si>
    <t xml:space="preserve">    高等教育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</si>
  <si>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</si>
  <si>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</si>
  <si>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</si>
  <si>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  小城镇基础设施建设</t>
  </si>
  <si>
    <t xml:space="preserve">    防灾救灾</t>
  </si>
  <si>
    <t xml:space="preserve">    水利前期工作</t>
  </si>
  <si>
    <t xml:space="preserve">    水文测报</t>
  </si>
  <si>
    <t xml:space="preserve">    农村危房改造</t>
  </si>
  <si>
    <t>支       出</t>
  </si>
  <si>
    <t xml:space="preserve">  工资奖金津补贴</t>
  </si>
  <si>
    <t xml:space="preserve">  社会保障缴费</t>
  </si>
  <si>
    <t xml:space="preserve">  办公经费</t>
  </si>
  <si>
    <t xml:space="preserve">  工资福利支出</t>
  </si>
  <si>
    <t xml:space="preserve">  商品和服务支出</t>
  </si>
  <si>
    <t xml:space="preserve">  社会福利和救助</t>
  </si>
  <si>
    <t xml:space="preserve">  离退休费</t>
  </si>
  <si>
    <t xml:space="preserve">    移民补助</t>
  </si>
  <si>
    <t xml:space="preserve">    农村基础设施建设支出</t>
  </si>
  <si>
    <t xml:space="preserve">    城市公共设施</t>
  </si>
  <si>
    <t xml:space="preserve">    解决移民遗留问题</t>
  </si>
  <si>
    <t xml:space="preserve">    其他三峡水库库区基金支出</t>
  </si>
  <si>
    <t xml:space="preserve">    地方旅游开发项目补助</t>
  </si>
  <si>
    <t xml:space="preserve">  地方政府专项债务付息支出</t>
  </si>
  <si>
    <t xml:space="preserve">    国有土地使用权出让金债务付息支出</t>
  </si>
  <si>
    <t>收       入</t>
  </si>
  <si>
    <t>支        出</t>
  </si>
  <si>
    <t>二、动用预算稳定调节基金</t>
  </si>
  <si>
    <t xml:space="preserve">    其他统计信息事务支出</t>
  </si>
  <si>
    <t xml:space="preserve">    其他审计事务支出</t>
  </si>
  <si>
    <t xml:space="preserve">    其他纪检监察事务支出</t>
  </si>
  <si>
    <t xml:space="preserve">    公务员事务</t>
  </si>
  <si>
    <t xml:space="preserve">    宗教事务</t>
  </si>
  <si>
    <t xml:space="preserve">  市场监督管理事务</t>
  </si>
  <si>
    <t xml:space="preserve">    执法办案</t>
  </si>
  <si>
    <t xml:space="preserve">    特别业务</t>
  </si>
  <si>
    <t xml:space="preserve">  其他公共安全支出(款)</t>
  </si>
  <si>
    <t xml:space="preserve">    其他公共安全支出(项)</t>
  </si>
  <si>
    <t xml:space="preserve">  文化和旅游</t>
  </si>
  <si>
    <t xml:space="preserve">    文化和旅游市场管理</t>
  </si>
  <si>
    <t xml:space="preserve">    其他文化和旅游支出</t>
  </si>
  <si>
    <t xml:space="preserve">    博物馆</t>
  </si>
  <si>
    <t xml:space="preserve">    群众体育</t>
  </si>
  <si>
    <t xml:space="preserve">  广播电视</t>
  </si>
  <si>
    <t xml:space="preserve">    公共就业服务和职业技能鉴定机构</t>
  </si>
  <si>
    <t xml:space="preserve">    其他退役安置支出</t>
  </si>
  <si>
    <t xml:space="preserve">  退役军人管理事务</t>
  </si>
  <si>
    <t xml:space="preserve">    其他退役军人事务管理支出</t>
  </si>
  <si>
    <t xml:space="preserve">  卫生健康管理事务</t>
  </si>
  <si>
    <t xml:space="preserve">    其他卫生健康管理事务支出</t>
  </si>
  <si>
    <t xml:space="preserve">  医疗保障管理事务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</si>
  <si>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</si>
  <si>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</si>
  <si>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</si>
  <si>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</si>
  <si>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</si>
  <si>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</si>
  <si>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森林管护</t>
  </si>
  <si>
    <t xml:space="preserve">  林业和草原</t>
  </si>
  <si>
    <t xml:space="preserve">    事业机构</t>
  </si>
  <si>
    <t xml:space="preserve">    自然保护区等管理</t>
  </si>
  <si>
    <t xml:space="preserve">    执法与监督</t>
  </si>
  <si>
    <t xml:space="preserve">    其他林业和草原支出</t>
  </si>
  <si>
    <t xml:space="preserve">    大中型水库移民后期扶持专项支出</t>
  </si>
  <si>
    <t xml:space="preserve">  其他农林水支出(款)</t>
  </si>
  <si>
    <t xml:space="preserve">    其他农林水支出(项)</t>
  </si>
  <si>
    <t xml:space="preserve">  制造业</t>
  </si>
  <si>
    <t xml:space="preserve">    其他制造业支出</t>
  </si>
  <si>
    <t xml:space="preserve">    其他工业和信息产业监管支出</t>
  </si>
  <si>
    <t xml:space="preserve">  自然资源事务</t>
  </si>
  <si>
    <t xml:space="preserve">    自然资源规划及管理</t>
  </si>
  <si>
    <t xml:space="preserve">  应急管理事务</t>
  </si>
  <si>
    <t xml:space="preserve">    灾害风险防治</t>
  </si>
  <si>
    <t xml:space="preserve">    应急救援</t>
  </si>
  <si>
    <t xml:space="preserve">    其他应急管理支出</t>
  </si>
  <si>
    <t xml:space="preserve">  消防事务</t>
  </si>
  <si>
    <t xml:space="preserve">    消防应急救援</t>
  </si>
  <si>
    <t xml:space="preserve">  自然灾害防治</t>
  </si>
  <si>
    <t xml:space="preserve">  自然灾害救灾及恢复重建支出</t>
  </si>
  <si>
    <t>一、一般公共服务支出</t>
  </si>
  <si>
    <t xml:space="preserve">    产粮(油)大县奖励资金收入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</si>
  <si>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</si>
  <si>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</si>
  <si>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</si>
  <si>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</si>
  <si>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</si>
  <si>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住房保障共同财政事权转移支付收入  </t>
  </si>
  <si>
    <t xml:space="preserve">    文化旅游体育与传媒</t>
  </si>
  <si>
    <t xml:space="preserve">    卫生健康</t>
  </si>
  <si>
    <t xml:space="preserve">    自然资源海洋气象等</t>
  </si>
  <si>
    <t>补助下级支出</t>
  </si>
  <si>
    <t xml:space="preserve">    住房保障</t>
  </si>
  <si>
    <t xml:space="preserve">    灾害防治及应急管理</t>
  </si>
  <si>
    <t>执行数</t>
  </si>
  <si>
    <t xml:space="preserve">  小型水库移民扶助基金安排的支出</t>
  </si>
  <si>
    <t xml:space="preserve">  城市基础设施配套费安排的支出</t>
  </si>
  <si>
    <t xml:space="preserve">    城市环境卫生</t>
  </si>
  <si>
    <t xml:space="preserve">    其他城市基础设施配套费安排的支出</t>
  </si>
  <si>
    <t xml:space="preserve">  污水处理费安排的支出</t>
  </si>
  <si>
    <t xml:space="preserve">  国家重大水利工程建设基金安排的支出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</si>
  <si>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</si>
  <si>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</si>
  <si>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  彩票市场调控资金支出</t>
  </si>
  <si>
    <t xml:space="preserve">  彩票公益金安排的支出</t>
  </si>
  <si>
    <t xml:space="preserve">    用于城乡医疗救助的彩票公益金支出</t>
  </si>
  <si>
    <t>一、文化旅游体育与传媒支出</t>
  </si>
  <si>
    <t>一、文化旅游体育与传媒支出</t>
  </si>
  <si>
    <t>二、社会保障和就业支出</t>
  </si>
  <si>
    <t>三、城乡社区支出</t>
  </si>
  <si>
    <t>四、农林水支出</t>
  </si>
  <si>
    <t>五、其他支出</t>
  </si>
  <si>
    <t>六、债务付息支出</t>
  </si>
  <si>
    <t>二、社会保障和就业支出</t>
  </si>
  <si>
    <t>三、城乡社区支出</t>
  </si>
  <si>
    <t>四、农林水支出</t>
  </si>
  <si>
    <t>小型水库移民扶助基金相关收入</t>
  </si>
  <si>
    <t>国有土地使用权出让相关收入</t>
  </si>
  <si>
    <t>城市基础设施配套费相关收入</t>
  </si>
  <si>
    <t>国家重大水利工程建设基金相关收入</t>
  </si>
  <si>
    <t>三、年终结余</t>
  </si>
  <si>
    <t>-</t>
  </si>
  <si>
    <t>-</t>
  </si>
  <si>
    <t>总    计</t>
  </si>
  <si>
    <t>-</t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</si>
  <si>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</si>
  <si>
    <t>（分地区）</t>
  </si>
  <si>
    <t xml:space="preserve">     单位：万元</t>
  </si>
  <si>
    <t>单位：万元</t>
  </si>
  <si>
    <t>（按经济分类科目）</t>
  </si>
  <si>
    <t>（按功能分类科目）</t>
  </si>
  <si>
    <t>目    录</t>
  </si>
  <si>
    <t>序号</t>
  </si>
  <si>
    <t>项目</t>
  </si>
  <si>
    <t xml:space="preserve">    其他人大事务支出</t>
  </si>
  <si>
    <t xml:space="preserve">    其他政协事务支出</t>
  </si>
  <si>
    <t xml:space="preserve">    专项业务活动</t>
  </si>
  <si>
    <t xml:space="preserve">    大案要案查处</t>
  </si>
  <si>
    <t xml:space="preserve">  民族事务</t>
  </si>
  <si>
    <t xml:space="preserve">    民族工作专项</t>
  </si>
  <si>
    <t xml:space="preserve">    其他党委办公厅(室)及相关机构事务支出</t>
  </si>
  <si>
    <t xml:space="preserve">    华侨事务</t>
  </si>
  <si>
    <t xml:space="preserve">    市场主体管理</t>
  </si>
  <si>
    <t xml:space="preserve">    市场秩序执法</t>
  </si>
  <si>
    <t xml:space="preserve">    其他市场监督管理事务</t>
  </si>
  <si>
    <t xml:space="preserve">    特勤业务</t>
  </si>
  <si>
    <t xml:space="preserve">    移民事务</t>
  </si>
  <si>
    <t xml:space="preserve">  检察</t>
  </si>
  <si>
    <t xml:space="preserve">    法制建设</t>
  </si>
  <si>
    <t xml:space="preserve">    中等职业教育</t>
  </si>
  <si>
    <t xml:space="preserve">    其他特殊教育支出</t>
  </si>
  <si>
    <t xml:space="preserve">    其他进修及培训</t>
  </si>
  <si>
    <t xml:space="preserve">  其他教育支出(款)</t>
  </si>
  <si>
    <t xml:space="preserve">    其他教育支出(项)</t>
  </si>
  <si>
    <t xml:space="preserve">  科技条件与服务</t>
  </si>
  <si>
    <t xml:space="preserve">    其他科技条件与服务支出</t>
  </si>
  <si>
    <t xml:space="preserve">    科普活动</t>
  </si>
  <si>
    <t xml:space="preserve">    艺术表演团体</t>
  </si>
  <si>
    <t xml:space="preserve">    文化和旅游管理事务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</si>
  <si>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</si>
  <si>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</si>
  <si>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</si>
  <si>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其他文化旅游体育与传媒支出(项)</t>
  </si>
  <si>
    <t xml:space="preserve">    社会保险业务管理事务</t>
  </si>
  <si>
    <t xml:space="preserve">    基层政权建设和社区治理</t>
  </si>
  <si>
    <t xml:space="preserve">  行政事业单位养老支出</t>
  </si>
  <si>
    <t xml:space="preserve">    行政单位离退休</t>
  </si>
  <si>
    <t xml:space="preserve">    其他行政事业单位养老支出</t>
  </si>
  <si>
    <t xml:space="preserve">  企业改革补助</t>
  </si>
  <si>
    <t xml:space="preserve">    其他企业改革发展补助</t>
  </si>
  <si>
    <t xml:space="preserve">    妇幼保健医院</t>
  </si>
  <si>
    <t xml:space="preserve">    重大公共卫生服务</t>
  </si>
  <si>
    <t xml:space="preserve">    突发公共卫生事件应急处理</t>
  </si>
  <si>
    <t xml:space="preserve">    其他行政事业单位医疗支出</t>
  </si>
  <si>
    <t xml:space="preserve">    医疗保障政策管理</t>
  </si>
  <si>
    <t xml:space="preserve">    医疗保障经办事务</t>
  </si>
  <si>
    <t xml:space="preserve">  退耕还林还草</t>
  </si>
  <si>
    <t xml:space="preserve">    其他退耕还林还草支出</t>
  </si>
  <si>
    <t xml:space="preserve">    减排专项支出</t>
  </si>
  <si>
    <t xml:space="preserve">    市政公用行业市场监管</t>
  </si>
  <si>
    <t xml:space="preserve">  农业农村</t>
  </si>
  <si>
    <t xml:space="preserve">    统计监测与信息服务</t>
  </si>
  <si>
    <t xml:space="preserve">    行业业务管理</t>
  </si>
  <si>
    <t xml:space="preserve">    农业生产发展</t>
  </si>
  <si>
    <t xml:space="preserve">    农村合作经济</t>
  </si>
  <si>
    <t xml:space="preserve">    农产品加工与促销</t>
  </si>
  <si>
    <t xml:space="preserve">    农村道路建设</t>
  </si>
  <si>
    <t xml:space="preserve">    农田建设</t>
  </si>
  <si>
    <t xml:space="preserve">    其他农业农村支出</t>
  </si>
  <si>
    <t xml:space="preserve">    森林资源培育</t>
  </si>
  <si>
    <t xml:space="preserve">    动植物保护</t>
  </si>
  <si>
    <t xml:space="preserve">    湿地保护</t>
  </si>
  <si>
    <t xml:space="preserve">    产业化管理</t>
  </si>
  <si>
    <t xml:space="preserve">    林业草原防灾减灾</t>
  </si>
  <si>
    <t xml:space="preserve">    草原管理</t>
  </si>
  <si>
    <t xml:space="preserve">    农村水利</t>
  </si>
  <si>
    <t xml:space="preserve">  其他交通运输支出(款)</t>
  </si>
  <si>
    <t xml:space="preserve">    公共交通运营补助</t>
  </si>
  <si>
    <t xml:space="preserve">    其他支持中小企业发展和管理支出</t>
  </si>
  <si>
    <t xml:space="preserve">  其他资源勘探工业信息等支出(款)</t>
  </si>
  <si>
    <t xml:space="preserve">    其他资源勘探工业信息等支出(项)</t>
  </si>
  <si>
    <t xml:space="preserve">  其他商业服务业等支出(款)</t>
  </si>
  <si>
    <t xml:space="preserve">    其他商业服务业等支出(项)</t>
  </si>
  <si>
    <t xml:space="preserve">  其他金融支出(款)</t>
  </si>
  <si>
    <t xml:space="preserve">    重点企业贷款贴息</t>
  </si>
  <si>
    <t xml:space="preserve">    自然资源利用与保护</t>
  </si>
  <si>
    <t xml:space="preserve">    自然资源调查与确权登记</t>
  </si>
  <si>
    <t xml:space="preserve">    其他气象事务支出</t>
  </si>
  <si>
    <t xml:space="preserve">    老旧小区改造</t>
  </si>
  <si>
    <t xml:space="preserve">  重要商品储备</t>
  </si>
  <si>
    <t xml:space="preserve">    其他重要商品储备支出</t>
  </si>
  <si>
    <t xml:space="preserve">    安全监管</t>
  </si>
  <si>
    <t xml:space="preserve">    应急管理</t>
  </si>
  <si>
    <t xml:space="preserve">  森林消防事务</t>
  </si>
  <si>
    <t xml:space="preserve">    森林消防应急救援</t>
  </si>
  <si>
    <t xml:space="preserve">    其他自然灾害防治支出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</si>
  <si>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</si>
  <si>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</si>
  <si>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</si>
  <si>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  地方政府向国际组织借款付息支出</t>
  </si>
  <si>
    <t xml:space="preserve">  地方政府一般债务发行费用支出</t>
  </si>
  <si>
    <t xml:space="preserve">  委托业务费</t>
  </si>
  <si>
    <t xml:space="preserve">  因公出国(境)费用</t>
  </si>
  <si>
    <t xml:space="preserve">  其他对个人和家庭补助</t>
  </si>
  <si>
    <t>序号</t>
  </si>
  <si>
    <t>乡  镇</t>
  </si>
  <si>
    <t>七、债务发行费用支出</t>
  </si>
  <si>
    <t>二、债务还本支出</t>
  </si>
  <si>
    <t>八、抗疫特别国债安排的支出</t>
  </si>
  <si>
    <t xml:space="preserve">  国有土地使用权出让收入安排的支出</t>
  </si>
  <si>
    <t xml:space="preserve">    污水处理设施建设和运营</t>
  </si>
  <si>
    <t xml:space="preserve">  棚户区改造专项债券收入安排的支出  </t>
  </si>
  <si>
    <t xml:space="preserve">    征地和拆迁补偿支出  </t>
  </si>
  <si>
    <t xml:space="preserve">    三峡后续工作</t>
  </si>
  <si>
    <t xml:space="preserve">    其他地方自行试点项目收益专项债券付息支出</t>
  </si>
  <si>
    <t xml:space="preserve">  地方政府专项债务发行费用支出</t>
  </si>
  <si>
    <t xml:space="preserve">    国有土地使用权出让金债务发行费用支出</t>
  </si>
  <si>
    <t xml:space="preserve">  基础设施建设</t>
  </si>
  <si>
    <t xml:space="preserve">    公共卫生体系建设</t>
  </si>
  <si>
    <t xml:space="preserve">    交通基础设施建设</t>
  </si>
  <si>
    <t xml:space="preserve">    市政设施建设</t>
  </si>
  <si>
    <t xml:space="preserve">    其他基础设施建设</t>
  </si>
  <si>
    <t xml:space="preserve">  抗疫相关支出</t>
  </si>
  <si>
    <t xml:space="preserve">    其他抗疫相关支出</t>
  </si>
  <si>
    <t>七、债务发行费用支出</t>
  </si>
  <si>
    <t>八、抗疫特别国债安排的支出</t>
  </si>
  <si>
    <t>补助下级合计</t>
  </si>
  <si>
    <t xml:space="preserve">  1．体制补助</t>
  </si>
  <si>
    <t xml:space="preserve">  2．结算补助</t>
  </si>
  <si>
    <t xml:space="preserve">  3. 固定数额补助支出</t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</si>
  <si>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</si>
  <si>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2</t>
    </r>
  </si>
  <si>
    <r>
      <t xml:space="preserve">  表 </t>
    </r>
    <r>
      <rPr>
        <sz val="12"/>
        <color indexed="8"/>
        <rFont val="宋体"/>
        <family val="0"/>
      </rPr>
      <t>11</t>
    </r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</si>
  <si>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10</t>
    </r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</si>
  <si>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</t>
    </r>
  </si>
  <si>
    <r>
      <t xml:space="preserve">  表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7</t>
    </r>
  </si>
  <si>
    <r>
      <t xml:space="preserve">  表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6</t>
    </r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</si>
  <si>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5</t>
    </r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</si>
  <si>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4</t>
    </r>
  </si>
  <si>
    <r>
      <t xml:space="preserve">  表 </t>
    </r>
    <r>
      <rPr>
        <sz val="12"/>
        <rFont val="宋体"/>
        <family val="0"/>
      </rPr>
      <t>3</t>
    </r>
  </si>
  <si>
    <r>
      <t xml:space="preserve">  表 </t>
    </r>
    <r>
      <rPr>
        <sz val="12"/>
        <rFont val="宋体"/>
        <family val="0"/>
      </rPr>
      <t>2</t>
    </r>
  </si>
  <si>
    <t>2022年巫山县政府性基金预算支出决算表</t>
  </si>
  <si>
    <t>2022年巫山县国有资本经营预算支出决算表</t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</si>
  <si>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9</t>
    </r>
  </si>
  <si>
    <r>
      <t xml:space="preserve">  </t>
    </r>
    <r>
      <rPr>
        <sz val="12"/>
        <rFont val="宋体"/>
        <family val="0"/>
      </rPr>
      <t>表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  <r>
      <rPr>
        <sz val="12"/>
        <rFont val="宋体"/>
        <family val="0"/>
      </rPr>
      <t>3</t>
    </r>
  </si>
  <si>
    <t>注：因社保基金由市级统筹管理，收支决算由市级统一编制公布，故本表无数据。</t>
  </si>
  <si>
    <t>同口径
增长%</t>
  </si>
  <si>
    <t xml:space="preserve">    烟叶税</t>
  </si>
  <si>
    <t xml:space="preserve">    捐赠收入</t>
  </si>
  <si>
    <t xml:space="preserve">    政府住房基金收入</t>
  </si>
  <si>
    <t>-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</si>
  <si>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</si>
  <si>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</si>
  <si>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</si>
  <si>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</si>
  <si>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</si>
  <si>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</si>
  <si>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</si>
  <si>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</si>
  <si>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</si>
  <si>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</si>
  <si>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</si>
  <si>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</si>
  <si>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</si>
  <si>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</si>
  <si>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</si>
  <si>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</si>
  <si>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</si>
  <si>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</si>
  <si>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</si>
  <si>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</si>
  <si>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</si>
  <si>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</si>
  <si>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</si>
  <si>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</si>
  <si>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转移性支出合计</t>
  </si>
  <si>
    <t>一、上解上级支出</t>
  </si>
  <si>
    <t>二、安排预算稳定调节基金</t>
  </si>
  <si>
    <t>三、债务还本支出</t>
  </si>
  <si>
    <t>四、结转下年</t>
  </si>
  <si>
    <t>五、调出资金</t>
  </si>
  <si>
    <t xml:space="preserve">    人大立法</t>
  </si>
  <si>
    <t xml:space="preserve">    人大代表履职能力提升</t>
  </si>
  <si>
    <t xml:space="preserve">    人大信访工作</t>
  </si>
  <si>
    <t xml:space="preserve">    委员视察</t>
  </si>
  <si>
    <t xml:space="preserve">    参政议政</t>
  </si>
  <si>
    <t xml:space="preserve">    专项服务</t>
  </si>
  <si>
    <t xml:space="preserve">    专项业务及机关事务管理</t>
  </si>
  <si>
    <t xml:space="preserve">    参事事务</t>
  </si>
  <si>
    <t xml:space="preserve">    战略规划与实施</t>
  </si>
  <si>
    <t xml:space="preserve">    日常经济运行调节</t>
  </si>
  <si>
    <t xml:space="preserve">    经济体制改革研究</t>
  </si>
  <si>
    <t xml:space="preserve">    信息事务</t>
  </si>
  <si>
    <t xml:space="preserve">    专项统计业务</t>
  </si>
  <si>
    <t xml:space="preserve">    统计管理</t>
  </si>
  <si>
    <t xml:space="preserve">    预算改革业务</t>
  </si>
  <si>
    <t xml:space="preserve">    财政国库业务</t>
  </si>
  <si>
    <t xml:space="preserve">    财政监察</t>
  </si>
  <si>
    <t xml:space="preserve">    税收业务</t>
  </si>
  <si>
    <t xml:space="preserve">    其他税收事务支出</t>
  </si>
  <si>
    <t xml:space="preserve">    审计业务</t>
  </si>
  <si>
    <t xml:space="preserve">    审计管理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</si>
  <si>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</si>
  <si>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</si>
  <si>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</si>
  <si>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</si>
  <si>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</si>
  <si>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</si>
  <si>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</si>
  <si>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</si>
  <si>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派驻派出机构</t>
  </si>
  <si>
    <t xml:space="preserve">    巡视工作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</si>
  <si>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</si>
  <si>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</si>
  <si>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</si>
  <si>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</si>
  <si>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</si>
  <si>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</si>
  <si>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</si>
  <si>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</si>
  <si>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</si>
  <si>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</si>
  <si>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</si>
  <si>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</si>
  <si>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</si>
  <si>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</si>
  <si>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</si>
  <si>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</si>
  <si>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</si>
  <si>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</si>
  <si>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</si>
  <si>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</si>
  <si>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宣传管理</t>
  </si>
  <si>
    <t xml:space="preserve">  对外联络事务</t>
  </si>
  <si>
    <t xml:space="preserve">    其他对外联络事务支出</t>
  </si>
  <si>
    <t xml:space="preserve">  网信事务</t>
  </si>
  <si>
    <t xml:space="preserve">    信息安全事务</t>
  </si>
  <si>
    <t xml:space="preserve">    其他网信事务支出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</si>
  <si>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</si>
  <si>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</si>
  <si>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</si>
  <si>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</si>
  <si>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</si>
  <si>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</si>
  <si>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国家赔偿费用支出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</si>
  <si>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</si>
  <si>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</si>
  <si>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</si>
  <si>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</si>
  <si>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</si>
  <si>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</si>
  <si>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</si>
  <si>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</si>
  <si>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</si>
  <si>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</si>
  <si>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</si>
  <si>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</si>
  <si>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</si>
  <si>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</si>
  <si>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</si>
  <si>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</si>
  <si>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</si>
  <si>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</si>
  <si>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</si>
  <si>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</si>
  <si>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</si>
  <si>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</si>
  <si>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</si>
  <si>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</si>
  <si>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</si>
  <si>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</si>
  <si>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</si>
  <si>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</si>
  <si>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</si>
  <si>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</si>
  <si>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</si>
  <si>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</si>
  <si>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</si>
  <si>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</si>
  <si>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</si>
  <si>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</si>
  <si>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</si>
  <si>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</si>
  <si>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经济动员</t>
  </si>
  <si>
    <t xml:space="preserve">    人民防空</t>
  </si>
  <si>
    <t xml:space="preserve">    交通战备</t>
  </si>
  <si>
    <t xml:space="preserve">    预备役部队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</si>
  <si>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</si>
  <si>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</si>
  <si>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</si>
  <si>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</si>
  <si>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</si>
  <si>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</si>
  <si>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</si>
  <si>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国家安全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</si>
  <si>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</si>
  <si>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</si>
  <si>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</si>
  <si>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</si>
  <si>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</si>
  <si>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</si>
  <si>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</si>
  <si>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</si>
  <si>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</si>
  <si>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</si>
  <si>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律师管理</t>
  </si>
  <si>
    <t xml:space="preserve">    公共法律服务</t>
  </si>
  <si>
    <t xml:space="preserve">    国家统一法律职业资格考试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</si>
  <si>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</si>
  <si>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</si>
  <si>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</si>
  <si>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</si>
  <si>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</si>
  <si>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</si>
  <si>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</si>
  <si>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</si>
  <si>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</si>
  <si>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</si>
  <si>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</si>
  <si>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</si>
  <si>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</si>
  <si>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</si>
  <si>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</si>
  <si>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</si>
  <si>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</si>
  <si>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</si>
  <si>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  国家司法救助支出</t>
  </si>
  <si>
    <t xml:space="preserve">    初等职业教育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</si>
  <si>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</si>
  <si>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</si>
  <si>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</si>
  <si>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</si>
  <si>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</si>
  <si>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</si>
  <si>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</si>
  <si>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</si>
  <si>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</si>
  <si>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</si>
  <si>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</si>
  <si>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</si>
  <si>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</si>
  <si>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</si>
  <si>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</si>
  <si>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</si>
  <si>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</si>
  <si>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工读学校教育</t>
  </si>
  <si>
    <t xml:space="preserve">    教师进修</t>
  </si>
  <si>
    <t xml:space="preserve">    培训支出</t>
  </si>
  <si>
    <t xml:space="preserve">    退役士兵能力提升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</si>
  <si>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</si>
  <si>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</si>
  <si>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</si>
  <si>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</si>
  <si>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</si>
  <si>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</si>
  <si>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</si>
  <si>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</si>
  <si>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</si>
  <si>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</si>
  <si>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</si>
  <si>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</si>
  <si>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</si>
  <si>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</si>
  <si>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</si>
  <si>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</si>
  <si>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</si>
  <si>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</si>
  <si>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</si>
  <si>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</si>
  <si>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</si>
  <si>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科技成果转化与扩散</t>
  </si>
  <si>
    <t xml:space="preserve">    共性技术研究与开发</t>
  </si>
  <si>
    <t xml:space="preserve">    技术创新服务体系</t>
  </si>
  <si>
    <t xml:space="preserve">    科技条件专项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</si>
  <si>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</si>
  <si>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</si>
  <si>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</si>
  <si>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</si>
  <si>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</si>
  <si>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青少年科技活动</t>
  </si>
  <si>
    <t xml:space="preserve">    学术交流活动</t>
  </si>
  <si>
    <t xml:space="preserve">    科技馆站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</si>
  <si>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</si>
  <si>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</si>
  <si>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</si>
  <si>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</si>
  <si>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</si>
  <si>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</si>
  <si>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</si>
  <si>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</si>
  <si>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  科技奖励</t>
  </si>
  <si>
    <t xml:space="preserve">    核应急</t>
  </si>
  <si>
    <t xml:space="preserve">    转制科研机构</t>
  </si>
  <si>
    <t xml:space="preserve">    文化展示及纪念机构</t>
  </si>
  <si>
    <t xml:space="preserve">    艺术表演场所</t>
  </si>
  <si>
    <t xml:space="preserve">    文化活动</t>
  </si>
  <si>
    <t xml:space="preserve">    文化和旅游交流与合作</t>
  </si>
  <si>
    <t xml:space="preserve">    文化创作与保护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</si>
  <si>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</si>
  <si>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</si>
  <si>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</si>
  <si>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</si>
  <si>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</si>
  <si>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体育交流与合作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</si>
  <si>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</si>
  <si>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</si>
  <si>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</si>
  <si>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</si>
  <si>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</si>
  <si>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</si>
  <si>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  传输发射</t>
  </si>
  <si>
    <t xml:space="preserve">    广播电视事务</t>
  </si>
  <si>
    <t xml:space="preserve">    宣传文化发展专项支出</t>
  </si>
  <si>
    <t xml:space="preserve">    文化产业发展专项支出</t>
  </si>
  <si>
    <t xml:space="preserve">    综合业务管理</t>
  </si>
  <si>
    <t xml:space="preserve">    劳动保障监察</t>
  </si>
  <si>
    <t xml:space="preserve">    劳动关系和维权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</si>
  <si>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</si>
  <si>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</si>
  <si>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</si>
  <si>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</si>
  <si>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</si>
  <si>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社会组织管理</t>
  </si>
  <si>
    <t xml:space="preserve">    行政区划和地名管理</t>
  </si>
  <si>
    <t xml:space="preserve">  补充全国社会保障基金</t>
  </si>
  <si>
    <t xml:space="preserve">    用一般公共预算补充基金</t>
  </si>
  <si>
    <t xml:space="preserve">    离退休人员管理机构</t>
  </si>
  <si>
    <t xml:space="preserve">    对机关事业单位基本养老保险基金的补助</t>
  </si>
  <si>
    <t xml:space="preserve">    对机关事业单位职业年金的补助</t>
  </si>
  <si>
    <t xml:space="preserve">    企业关闭破产补助</t>
  </si>
  <si>
    <t xml:space="preserve">    厂办大集体改革补助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</si>
  <si>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</si>
  <si>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</si>
  <si>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</si>
  <si>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</si>
  <si>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</si>
  <si>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</si>
  <si>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</si>
  <si>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</si>
  <si>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优抚事业单位支出</t>
  </si>
  <si>
    <t xml:space="preserve">    康复辅具</t>
  </si>
  <si>
    <t xml:space="preserve">    养老服务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</si>
  <si>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</si>
  <si>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</si>
  <si>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</si>
  <si>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</si>
  <si>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红十字事业</t>
  </si>
  <si>
    <t xml:space="preserve">    其他红十字事业支出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</si>
  <si>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</si>
  <si>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</si>
  <si>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</si>
  <si>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</si>
  <si>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</si>
  <si>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</si>
  <si>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</si>
  <si>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</si>
  <si>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</si>
  <si>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</si>
  <si>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</si>
  <si>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  拥军优属</t>
  </si>
  <si>
    <t xml:space="preserve">    部队供应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</si>
  <si>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</si>
  <si>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</si>
  <si>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</si>
  <si>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  传染病医院</t>
  </si>
  <si>
    <t xml:space="preserve">    职业病防治医院</t>
  </si>
  <si>
    <t xml:space="preserve">    精神病医院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</si>
  <si>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</si>
  <si>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</si>
  <si>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</si>
  <si>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</si>
  <si>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</si>
  <si>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</si>
  <si>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</si>
  <si>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  应急救治机构</t>
  </si>
  <si>
    <t xml:space="preserve">    采供血机构</t>
  </si>
  <si>
    <t xml:space="preserve">    其他专业公共卫生机构</t>
  </si>
  <si>
    <t xml:space="preserve">    其他中医药支出</t>
  </si>
  <si>
    <t xml:space="preserve">    计划生育机构</t>
  </si>
  <si>
    <t xml:space="preserve">    公务员医疗补助</t>
  </si>
  <si>
    <t xml:space="preserve">    财政对职工基本医疗保险基金的补助</t>
  </si>
  <si>
    <t xml:space="preserve">    财政对其他基本医疗保险基金的补助</t>
  </si>
  <si>
    <t xml:space="preserve">    疾病应急救助</t>
  </si>
  <si>
    <t xml:space="preserve">    其他优抚对象医疗支出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</si>
  <si>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</si>
  <si>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</si>
  <si>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</si>
  <si>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</si>
  <si>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建设项目环评审查与监督</t>
  </si>
  <si>
    <t xml:space="preserve">    核与辐射安全监督</t>
  </si>
  <si>
    <t xml:space="preserve">    噪声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</si>
  <si>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</si>
  <si>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</si>
  <si>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</si>
  <si>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</si>
  <si>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  生物及物种资源保护</t>
  </si>
  <si>
    <t xml:space="preserve">    其他自然生态保护支出</t>
  </si>
  <si>
    <t xml:space="preserve">    社会保险补助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</si>
  <si>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</si>
  <si>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</si>
  <si>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</si>
  <si>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</si>
  <si>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</si>
  <si>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</si>
  <si>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</si>
  <si>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</si>
  <si>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</si>
  <si>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</si>
  <si>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</si>
  <si>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</si>
  <si>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</si>
  <si>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</si>
  <si>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  生态环境监测与信息</t>
  </si>
  <si>
    <t xml:space="preserve">    生态环境执法监察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</si>
  <si>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</si>
  <si>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</si>
  <si>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</si>
  <si>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</si>
  <si>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</si>
  <si>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</si>
  <si>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</si>
  <si>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</si>
  <si>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</si>
  <si>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</si>
  <si>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</si>
  <si>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</si>
  <si>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</si>
  <si>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</si>
  <si>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</si>
  <si>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</si>
  <si>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  工程建设管理</t>
  </si>
  <si>
    <t xml:space="preserve">    执业资格注册、资质审查</t>
  </si>
  <si>
    <t xml:space="preserve">    农垦运行</t>
  </si>
  <si>
    <t xml:space="preserve">    农产品质量安全</t>
  </si>
  <si>
    <t xml:space="preserve">    执法监管</t>
  </si>
  <si>
    <t xml:space="preserve">    对外交流与合作</t>
  </si>
  <si>
    <t xml:space="preserve">    稳定农民收入补贴</t>
  </si>
  <si>
    <t xml:space="preserve">    农业结构调整补贴</t>
  </si>
  <si>
    <t xml:space="preserve">    农村社会事业</t>
  </si>
  <si>
    <t xml:space="preserve">    技术推广与转化</t>
  </si>
  <si>
    <t xml:space="preserve">    防沙治沙</t>
  </si>
  <si>
    <t xml:space="preserve">    对外合作与交流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</si>
  <si>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</si>
  <si>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</si>
  <si>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</si>
  <si>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</si>
  <si>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国家公园</t>
  </si>
  <si>
    <t xml:space="preserve">    水利行业业务管理</t>
  </si>
  <si>
    <t xml:space="preserve">    水利工程运行与维护</t>
  </si>
  <si>
    <t xml:space="preserve">    长江黄河等流域管理</t>
  </si>
  <si>
    <t xml:space="preserve">    水利执法监督</t>
  </si>
  <si>
    <t xml:space="preserve">    水质监测</t>
  </si>
  <si>
    <t xml:space="preserve">    水利技术推广</t>
  </si>
  <si>
    <t xml:space="preserve">    国际河流治理与管理</t>
  </si>
  <si>
    <t xml:space="preserve">    水利安全监督</t>
  </si>
  <si>
    <t xml:space="preserve">    水利建设征地及移民支出</t>
  </si>
  <si>
    <t xml:space="preserve">    南水北调工程建设</t>
  </si>
  <si>
    <t xml:space="preserve">    南水北调工程管理</t>
  </si>
  <si>
    <t xml:space="preserve">    “三西”农业建设专项补助</t>
  </si>
  <si>
    <t xml:space="preserve">    对村级公益事业建设的补助</t>
  </si>
  <si>
    <t xml:space="preserve">    国有农场办社会职能改革补助</t>
  </si>
  <si>
    <t xml:space="preserve">    对村集体经济组织的补助</t>
  </si>
  <si>
    <t xml:space="preserve">    农村综合改革示范试点补助</t>
  </si>
  <si>
    <t xml:space="preserve">    支持农村金融机构</t>
  </si>
  <si>
    <t xml:space="preserve">    涉农贷款增量奖励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</si>
  <si>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</si>
  <si>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</si>
  <si>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</si>
  <si>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</si>
  <si>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</si>
  <si>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  化解其他公益性乡村债务支出</t>
  </si>
  <si>
    <t xml:space="preserve">    公路建设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</si>
  <si>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</si>
  <si>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</si>
  <si>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</si>
  <si>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</si>
  <si>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</si>
  <si>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</si>
  <si>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</si>
  <si>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</si>
  <si>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</si>
  <si>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</si>
  <si>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</si>
  <si>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</si>
  <si>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口岸建设</t>
  </si>
  <si>
    <t xml:space="preserve">    取消政府还贷二级公路收费专项支出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</si>
  <si>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</si>
  <si>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</si>
  <si>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</si>
  <si>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</si>
  <si>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</si>
  <si>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</si>
  <si>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</si>
  <si>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</si>
  <si>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</si>
  <si>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</si>
  <si>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</si>
  <si>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</si>
  <si>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</si>
  <si>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</si>
  <si>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</si>
  <si>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</si>
  <si>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</si>
  <si>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</si>
  <si>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</si>
  <si>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</si>
  <si>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  车辆购置税用于老旧汽车报废更新补贴</t>
  </si>
  <si>
    <t xml:space="preserve">    车辆购置税其他支出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</si>
  <si>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</si>
  <si>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</si>
  <si>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</si>
  <si>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</si>
  <si>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</si>
  <si>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</si>
  <si>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</si>
  <si>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</si>
  <si>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</si>
  <si>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</si>
  <si>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</si>
  <si>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</si>
  <si>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</si>
  <si>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</si>
  <si>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</si>
  <si>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</si>
  <si>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</si>
  <si>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</si>
  <si>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</si>
  <si>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建筑业</t>
  </si>
  <si>
    <t xml:space="preserve">    其他建筑业支出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</si>
  <si>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</si>
  <si>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</si>
  <si>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</si>
  <si>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</si>
  <si>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</si>
  <si>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国有企业监事会专项</t>
  </si>
  <si>
    <t xml:space="preserve">    中央企业专项管理</t>
  </si>
  <si>
    <t xml:space="preserve">    科技型中小企业技术创新基金</t>
  </si>
  <si>
    <t xml:space="preserve">    减免房租补贴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</si>
  <si>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</si>
  <si>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</si>
  <si>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</si>
  <si>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</si>
  <si>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</si>
  <si>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</si>
  <si>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</si>
  <si>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</si>
  <si>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外商投资环境建设补助资金</t>
  </si>
  <si>
    <t xml:space="preserve">    服务业基础设施建设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</si>
  <si>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</si>
  <si>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</si>
  <si>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</si>
  <si>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</si>
  <si>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</si>
  <si>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</si>
  <si>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</si>
  <si>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</si>
  <si>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</si>
  <si>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</si>
  <si>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</si>
  <si>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</si>
  <si>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</si>
  <si>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</si>
  <si>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</si>
  <si>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</si>
  <si>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</si>
  <si>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</si>
  <si>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</si>
  <si>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</si>
  <si>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</si>
  <si>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</si>
  <si>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</si>
  <si>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</si>
  <si>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</si>
  <si>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</si>
  <si>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</si>
  <si>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</si>
  <si>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</si>
  <si>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</si>
  <si>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</si>
  <si>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</si>
  <si>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</si>
  <si>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</si>
  <si>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 xml:space="preserve">    自然资源社会公益服务</t>
  </si>
  <si>
    <t xml:space="preserve">    自然资源行业业务管理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</si>
  <si>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</si>
  <si>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</si>
  <si>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</si>
  <si>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</si>
  <si>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</si>
  <si>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</si>
  <si>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</si>
  <si>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</si>
  <si>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</si>
  <si>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</si>
  <si>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</si>
  <si>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</si>
  <si>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</si>
  <si>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</si>
  <si>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</si>
  <si>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</si>
  <si>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</si>
  <si>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  气象探测</t>
  </si>
  <si>
    <t xml:space="preserve">    气象信息传输及管理</t>
  </si>
  <si>
    <t xml:space="preserve">    气象预报预测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</si>
  <si>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</si>
  <si>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</si>
  <si>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</si>
  <si>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</si>
  <si>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</si>
  <si>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其他自然资源海洋气象等支出(款)</t>
  </si>
  <si>
    <t xml:space="preserve">    其他自然资源海洋气象等支出(项)</t>
  </si>
  <si>
    <t xml:space="preserve">    沉陷区治理</t>
  </si>
  <si>
    <t xml:space="preserve">    少数民族地区游牧民定居工程</t>
  </si>
  <si>
    <t xml:space="preserve">    公共租赁住房</t>
  </si>
  <si>
    <t xml:space="preserve">    保障性住房租金补贴</t>
  </si>
  <si>
    <t xml:space="preserve">    住房租赁市场发展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</si>
  <si>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</si>
  <si>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</si>
  <si>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</si>
  <si>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</si>
  <si>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</si>
  <si>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</si>
  <si>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</si>
  <si>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</si>
  <si>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</si>
  <si>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</si>
  <si>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</si>
  <si>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</si>
  <si>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</si>
  <si>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</si>
  <si>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</si>
  <si>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</si>
  <si>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</si>
  <si>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</si>
  <si>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</si>
  <si>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</si>
  <si>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</si>
  <si>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</si>
  <si>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</si>
  <si>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</si>
  <si>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</si>
  <si>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</si>
  <si>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</si>
  <si>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</si>
  <si>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</si>
  <si>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</si>
  <si>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</si>
  <si>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</si>
  <si>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</si>
  <si>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</si>
  <si>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</si>
  <si>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</si>
  <si>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</si>
  <si>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</si>
  <si>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</si>
  <si>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</si>
  <si>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</si>
  <si>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国务院安委会专项</t>
  </si>
  <si>
    <t xml:space="preserve">    安全生产基础</t>
  </si>
  <si>
    <t xml:space="preserve">    其他消防事务支出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</si>
  <si>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</si>
  <si>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</si>
  <si>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</si>
  <si>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</si>
  <si>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</si>
  <si>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</si>
  <si>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</si>
  <si>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</si>
  <si>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</si>
  <si>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</si>
  <si>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</si>
  <si>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</si>
  <si>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</si>
  <si>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</si>
  <si>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</si>
  <si>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森林草原防灾减灾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</si>
  <si>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</si>
  <si>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</si>
  <si>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</si>
  <si>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</si>
  <si>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</si>
  <si>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</si>
  <si>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</si>
  <si>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  地方政府向外国政府借款付息支出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</si>
  <si>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</si>
  <si>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</si>
  <si>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</si>
  <si>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</si>
  <si>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</si>
  <si>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</si>
  <si>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</si>
  <si>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</si>
  <si>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</si>
  <si>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</si>
  <si>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</si>
  <si>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</si>
  <si>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</si>
  <si>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</si>
  <si>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</si>
  <si>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十八、自然资源海洋气象等支出</t>
  </si>
  <si>
    <t>十九、住房保障支出</t>
  </si>
  <si>
    <t>二十一、灾害防治及应急管理支出</t>
  </si>
  <si>
    <t>二十四、债务付息支出</t>
  </si>
  <si>
    <t>二十五、债务发行费用支出</t>
  </si>
  <si>
    <t>机关商品和服务支出</t>
  </si>
  <si>
    <t xml:space="preserve">  专用材料购置费</t>
  </si>
  <si>
    <t>机关资本性支出(一)</t>
  </si>
  <si>
    <t xml:space="preserve">  设备购置</t>
  </si>
  <si>
    <t xml:space="preserve">  其他资本性支出</t>
  </si>
  <si>
    <t>对事业单位经常性补助</t>
  </si>
  <si>
    <t>对个人和家庭的补助</t>
  </si>
  <si>
    <t xml:space="preserve">  助学金</t>
  </si>
  <si>
    <t xml:space="preserve">  个人农业生产补贴</t>
  </si>
  <si>
    <t>科目
编码</t>
  </si>
  <si>
    <t>一般公共预算支出</t>
  </si>
  <si>
    <t>机关工资福利支出</t>
  </si>
  <si>
    <t xml:space="preserve">  房屋建筑物购建</t>
  </si>
  <si>
    <t xml:space="preserve">  公务用车购置</t>
  </si>
  <si>
    <t xml:space="preserve">  土地征迁补偿和安置支出</t>
  </si>
  <si>
    <t xml:space="preserve">  大型修缮</t>
  </si>
  <si>
    <t>机关资本性支出(二)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</si>
  <si>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</si>
  <si>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</si>
  <si>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</si>
  <si>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</si>
  <si>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</si>
  <si>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</si>
  <si>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</si>
  <si>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</si>
  <si>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</si>
  <si>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</si>
  <si>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</si>
  <si>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对社会保障基金补助</t>
  </si>
  <si>
    <t xml:space="preserve">  对社会保险基金补助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</si>
  <si>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</si>
  <si>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</si>
  <si>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</si>
  <si>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</si>
  <si>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</si>
  <si>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</si>
  <si>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</si>
  <si>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</si>
  <si>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</si>
  <si>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</si>
  <si>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决算数</t>
  </si>
  <si>
    <t>科目编码</t>
  </si>
  <si>
    <t>上级补助收入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</si>
  <si>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</si>
  <si>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</si>
  <si>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</si>
  <si>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</si>
  <si>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</si>
  <si>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</si>
  <si>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</si>
  <si>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</si>
  <si>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一般性转移支付收入</t>
  </si>
  <si>
    <t xml:space="preserve">  一般性转移支付支出</t>
  </si>
  <si>
    <t xml:space="preserve">    均衡性转移支付支出</t>
  </si>
  <si>
    <t xml:space="preserve">    县级基本财力保障机制奖补资金支出</t>
  </si>
  <si>
    <t xml:space="preserve">    一般公共服务共同财政事权转移支付收入  </t>
  </si>
  <si>
    <t xml:space="preserve">    一般公共服务共同财政事权转移支付支出  </t>
  </si>
  <si>
    <t xml:space="preserve">    公共安全共同财政事权转移支付收入  </t>
  </si>
  <si>
    <t xml:space="preserve">    科学技术共同财政事权转移支付收入  </t>
  </si>
  <si>
    <t xml:space="preserve">    医疗卫生共同财政事权转移支付收入  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</si>
  <si>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</si>
  <si>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</si>
  <si>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</si>
  <si>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教育</t>
  </si>
  <si>
    <t xml:space="preserve">    节能环保</t>
  </si>
  <si>
    <t xml:space="preserve">    城乡社区</t>
  </si>
  <si>
    <t xml:space="preserve">    交通运输</t>
  </si>
  <si>
    <t xml:space="preserve">    资源勘探工业信息等</t>
  </si>
  <si>
    <t xml:space="preserve">    商业服务业等</t>
  </si>
  <si>
    <t>巫峡镇</t>
  </si>
  <si>
    <t>双龙镇</t>
  </si>
  <si>
    <t>福田镇</t>
  </si>
  <si>
    <t>龙溪镇</t>
  </si>
  <si>
    <t>大昌镇</t>
  </si>
  <si>
    <t>官阳镇</t>
  </si>
  <si>
    <t>骡坪镇</t>
  </si>
  <si>
    <t>抱龙镇</t>
  </si>
  <si>
    <t>官渡镇</t>
  </si>
  <si>
    <t>铜鼓镇</t>
  </si>
  <si>
    <t>庙宇镇</t>
  </si>
  <si>
    <t>大溪乡</t>
  </si>
  <si>
    <t>曲尺乡</t>
  </si>
  <si>
    <t>建平乡</t>
  </si>
  <si>
    <t>两坪乡</t>
  </si>
  <si>
    <t>金坪乡</t>
  </si>
  <si>
    <t>平河乡</t>
  </si>
  <si>
    <t>当阳乡</t>
  </si>
  <si>
    <t>竹贤乡</t>
  </si>
  <si>
    <t>三溪乡</t>
  </si>
  <si>
    <t>培石乡</t>
  </si>
  <si>
    <t>邓家乡</t>
  </si>
  <si>
    <t>笃坪乡</t>
  </si>
  <si>
    <t>红椿乡</t>
  </si>
  <si>
    <t>决算数</t>
  </si>
  <si>
    <t>补助下级支出</t>
  </si>
  <si>
    <r>
      <t xml:space="preserve">  </t>
    </r>
    <r>
      <rPr>
        <sz val="10"/>
        <color indexed="8"/>
        <rFont val="宋体"/>
        <family val="0"/>
      </rPr>
      <t xml:space="preserve">                 </t>
    </r>
    <r>
      <rPr>
        <sz val="10"/>
        <color indexed="8"/>
        <rFont val="宋体"/>
        <family val="0"/>
      </rPr>
      <t xml:space="preserve"> 单位：万元</t>
    </r>
  </si>
  <si>
    <t>五、其他政府性基金专项债务对应项目专项收入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</si>
  <si>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其他棚户区改造专项债券收入安排的支出  </t>
    </r>
  </si>
  <si>
    <t xml:space="preserve">    棚户区改造专项债券付息支出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</si>
  <si>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重庆区域规划基础设施建设</t>
    </r>
  </si>
  <si>
    <t>污水处理费相关收入</t>
  </si>
  <si>
    <t>大中型水库库区基金相关收入</t>
  </si>
  <si>
    <t>支    出</t>
  </si>
  <si>
    <t xml:space="preserve">  4.返还性支出</t>
  </si>
  <si>
    <r>
      <t xml:space="preserve">  </t>
    </r>
    <r>
      <rPr>
        <sz val="10"/>
        <color indexed="8"/>
        <rFont val="宋体"/>
        <family val="0"/>
      </rPr>
      <t>5.</t>
    </r>
    <r>
      <rPr>
        <sz val="10"/>
        <color indexed="8"/>
        <rFont val="宋体"/>
        <family val="0"/>
      </rPr>
      <t>县级基本财力保障机制奖补资金支出</t>
    </r>
  </si>
  <si>
    <t xml:space="preserve">  7.其他一般性转移支付支出</t>
  </si>
  <si>
    <t>决算数</t>
  </si>
  <si>
    <t>全市收入合计</t>
  </si>
  <si>
    <t>全市支出合计</t>
  </si>
  <si>
    <t>一、基本养老保险基金收入</t>
  </si>
  <si>
    <t xml:space="preserve">  城镇企业职工基本养老保险基金</t>
  </si>
  <si>
    <t xml:space="preserve">  城镇企业职工基本养老保险基金</t>
  </si>
  <si>
    <t xml:space="preserve">  城乡居民基本养老保险基金</t>
  </si>
  <si>
    <t xml:space="preserve">  城乡居民基本养老保险基金</t>
  </si>
  <si>
    <t xml:space="preserve">  机关事业单位基本养老保险基金</t>
  </si>
  <si>
    <t xml:space="preserve">  机关事业单位基本养老保险基金</t>
  </si>
  <si>
    <t xml:space="preserve">  城镇职工基本医疗保险基金</t>
  </si>
  <si>
    <t xml:space="preserve">  城镇职工基本医疗保险基金</t>
  </si>
  <si>
    <t xml:space="preserve">  城乡居民基本医疗保险基金</t>
  </si>
  <si>
    <t xml:space="preserve">  城乡居民基本医疗保险基金</t>
  </si>
  <si>
    <t>五、生育保险基金收入</t>
  </si>
  <si>
    <t>二、基本医疗保险基金收入</t>
  </si>
  <si>
    <t>三、工伤保险基金收入</t>
  </si>
  <si>
    <t>四、失业保险基金收入</t>
  </si>
  <si>
    <t>一、基本养老保险基金支出</t>
  </si>
  <si>
    <t>二、基本医疗保险基金支出</t>
  </si>
  <si>
    <t>三、工伤保险基金支出</t>
  </si>
  <si>
    <t>四、失业保险基金支出</t>
  </si>
  <si>
    <t>五、生育保险基金支出</t>
  </si>
  <si>
    <t>总  计</t>
  </si>
  <si>
    <t>总  计</t>
  </si>
  <si>
    <t xml:space="preserve">收    入 </t>
  </si>
  <si>
    <t xml:space="preserve">支    出 </t>
  </si>
  <si>
    <t>巫溪至巫山高速公路巫溪至大昌段项目</t>
  </si>
  <si>
    <t>P20500237-0073</t>
  </si>
  <si>
    <t>一般债券</t>
  </si>
  <si>
    <t>巫山县青少年宫建设项目</t>
  </si>
  <si>
    <t>P14500237-0002</t>
  </si>
  <si>
    <t>中国共产主义青年团巫山县委员会</t>
  </si>
  <si>
    <t>P20500237-0083</t>
  </si>
  <si>
    <t>产业园区基础设施</t>
  </si>
  <si>
    <t>文化旅游</t>
  </si>
  <si>
    <t>重庆市巫山旅游发展集团有限公司</t>
  </si>
  <si>
    <t>巫山县城市管理局</t>
  </si>
  <si>
    <t>巫山县早阳新城滨湖北路工程</t>
  </si>
  <si>
    <t>P20500237-0003</t>
  </si>
  <si>
    <t>巫山县早阳片区棚户区改造项目（一期）</t>
  </si>
  <si>
    <t>P18500237-0072</t>
  </si>
  <si>
    <t>棚户区改造</t>
  </si>
  <si>
    <t>棚改专项债券</t>
  </si>
  <si>
    <t>巫山县大昌城镇码头及附属改建工程</t>
  </si>
  <si>
    <t>P21500237-0014</t>
  </si>
  <si>
    <t>重庆市巫山交通建设（集团）有限公司</t>
  </si>
  <si>
    <t>P18500237-0066</t>
  </si>
  <si>
    <t>P19500237-0028</t>
  </si>
  <si>
    <t>其他自平衡专项</t>
  </si>
  <si>
    <t>山东烟台特色产业园（巫山工业园区）提档升级二期工程</t>
  </si>
  <si>
    <t>P21500237-0016</t>
  </si>
  <si>
    <t>巫山县民生农林综合开发有限责任公司</t>
  </si>
  <si>
    <t>巫山县残疾人康复中心建设项目</t>
  </si>
  <si>
    <t>P18500237-0059</t>
  </si>
  <si>
    <t>巫山县残疾人联合会</t>
  </si>
  <si>
    <t>巫山县高速宽带智能化数字广播电视网络建设项目</t>
  </si>
  <si>
    <t>P20500237-0115</t>
  </si>
  <si>
    <t>巫山县融媒体中心</t>
  </si>
  <si>
    <t>重庆广电巫山分公司</t>
  </si>
  <si>
    <t>交通基础设施</t>
  </si>
  <si>
    <t>社会事业</t>
  </si>
  <si>
    <t>巫山县城市提质升级建设项目</t>
  </si>
  <si>
    <t>2022年巫山县一般公共预算收入决算表</t>
  </si>
  <si>
    <t>2022年巫山县一般公共预算收入决算表</t>
  </si>
  <si>
    <t xml:space="preserve">2022年巫山县一般公共预算本级支出决算表                                                               </t>
  </si>
  <si>
    <t xml:space="preserve">2022年巫山县一般公共预算本级支出决算表                                                               </t>
  </si>
  <si>
    <t>2022年巫山县一般公共预算支出决算表</t>
  </si>
  <si>
    <t>2022年巫山县一般公共预算支出决算表</t>
  </si>
  <si>
    <t xml:space="preserve">    光荣院</t>
  </si>
  <si>
    <t xml:space="preserve">    烈士纪念设施管理维护</t>
  </si>
  <si>
    <t xml:space="preserve">    草原生态修复治理</t>
  </si>
  <si>
    <t xml:space="preserve">    自然保护地</t>
  </si>
  <si>
    <t xml:space="preserve">  政府投资基金股权投资</t>
  </si>
  <si>
    <t xml:space="preserve">  其他对企业资本性支出</t>
  </si>
  <si>
    <r>
      <t xml:space="preserve"> </t>
    </r>
    <r>
      <rPr>
        <sz val="12"/>
        <rFont val="宋体"/>
        <family val="0"/>
      </rPr>
      <t xml:space="preserve"> </t>
    </r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</si>
  <si>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</si>
  <si>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</si>
  <si>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</si>
  <si>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>2022年巫山县一般公共预算转移支付收支决算表</t>
  </si>
  <si>
    <t>2022年巫山县一般公共预算转移支付收支决算表</t>
  </si>
  <si>
    <t xml:space="preserve">2022年巫山县一般公共预算基本支出决算表     </t>
  </si>
  <si>
    <t>2022年巫山县一般公共预算转移支付支出决算表</t>
  </si>
  <si>
    <t>六、污水处理费收入</t>
  </si>
  <si>
    <t>2022年巫山县政府性基金预算收入决算表</t>
  </si>
  <si>
    <t>2022年巫山县政府性基金预算收入决算表</t>
  </si>
  <si>
    <t>2022年巫山县政府性基金预算支出决算表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</si>
  <si>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农业农村生态环境支出</t>
    </r>
  </si>
  <si>
    <t xml:space="preserve">  农业土地开发资金安排的支出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</si>
  <si>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大中型水库库区基金安排的支出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</si>
  <si>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基础设施建设和经济发展</t>
    </r>
  </si>
  <si>
    <t>2022年巫山县政府性基金预算本级支出决算表</t>
  </si>
  <si>
    <t>2022年巫山县政府性基金预算本级支出决算表</t>
  </si>
  <si>
    <t>2022年巫山县政府性基金预算转移支付收支决算表</t>
  </si>
  <si>
    <t>2022年巫山县政府性基金预算转移支付收支决算表</t>
  </si>
  <si>
    <r>
      <t xml:space="preserve">  表 1</t>
    </r>
    <r>
      <rPr>
        <sz val="12"/>
        <rFont val="宋体"/>
        <family val="0"/>
      </rPr>
      <t>6</t>
    </r>
  </si>
  <si>
    <t>2022年巫山县地方政府债券使用情况表</t>
  </si>
  <si>
    <t>序号</t>
  </si>
  <si>
    <t>发行时间</t>
  </si>
  <si>
    <t>P21500237-0015</t>
  </si>
  <si>
    <t>巫山县住房和城乡建设委员会</t>
  </si>
  <si>
    <t>重庆市巫山城市建设（集团）有限公司</t>
  </si>
  <si>
    <t>其他领域专项债券</t>
  </si>
  <si>
    <t>道路</t>
  </si>
  <si>
    <t>港口</t>
  </si>
  <si>
    <t>巫山县交通局</t>
  </si>
  <si>
    <t>巫山县双龙城镇码头及附属工程</t>
  </si>
  <si>
    <t>P22500237-0044</t>
  </si>
  <si>
    <t>重庆港巫山港区鳊鱼溪综合货运码头工程</t>
  </si>
  <si>
    <t>P22500237-0003</t>
  </si>
  <si>
    <t>巫峡·神女景区创建国家5A景区功能完善暨乡村振兴配套建设项目</t>
  </si>
  <si>
    <t>P21500237-0020</t>
  </si>
  <si>
    <t>巫山县文化和旅游发展委员会</t>
  </si>
  <si>
    <t>巫山生态环境研学基地项目</t>
  </si>
  <si>
    <t>P20500237-0126</t>
  </si>
  <si>
    <t>三峡宿集（巫峡）乡村振兴配套设施建设项目</t>
  </si>
  <si>
    <t>P22500237-0001</t>
  </si>
  <si>
    <t>巫山小三峡景区旅游基础及配套设施建设项目（双龙片区）</t>
  </si>
  <si>
    <t>P20500237-0125</t>
  </si>
  <si>
    <t>巫山县道地中药材示范基地基础设施建设项目</t>
  </si>
  <si>
    <t>P21500237-0024</t>
  </si>
  <si>
    <t>现代农业示范项目</t>
  </si>
  <si>
    <t>巫山县工业园区管理委员会</t>
  </si>
  <si>
    <t>重庆市巫山振兴农业集团有限公司</t>
  </si>
  <si>
    <t>巫山脆李、巫山恋橙标准化示范基地基础设施建设项目</t>
  </si>
  <si>
    <t>P21500237-0023</t>
  </si>
  <si>
    <t>重庆市巫山县宁江大道综合管廊及生态治理工程</t>
  </si>
  <si>
    <t>P22500237-0005</t>
  </si>
  <si>
    <t>地下管廊</t>
  </si>
  <si>
    <t>巫山县水利局</t>
  </si>
  <si>
    <t xml:space="preserve"> 
巫山县三峡水库生态建设有限责任公司</t>
  </si>
  <si>
    <t>其他文化</t>
  </si>
  <si>
    <t>中国广电重庆网络股份有限公司</t>
  </si>
  <si>
    <t>巫山县县城新区江东组团万方路</t>
  </si>
  <si>
    <t>巫山县城新区建设管理委员会</t>
  </si>
  <si>
    <t xml:space="preserve"> 
巫山县龙盛建设开发有限责任公司</t>
  </si>
  <si>
    <t>巫山县大昌古镇历史文化保护传承利用工程</t>
  </si>
  <si>
    <t>P22500237-0008</t>
  </si>
  <si>
    <t>巫山县龙江新区文化旅游综合服务设施建设项目</t>
  </si>
  <si>
    <t>P22500237-0017</t>
  </si>
  <si>
    <t>巫山县人才创业创新示范基地建设项目</t>
  </si>
  <si>
    <t>P22500237-0007</t>
  </si>
  <si>
    <t>巫山县边贸中心物流园区基础设施提升工程</t>
  </si>
  <si>
    <t>巫山县瑞龙翔建设开发有限责任公司</t>
  </si>
  <si>
    <t>重庆港巫山港区龙河码头附属改建工程</t>
  </si>
  <si>
    <t>P22500237-0024</t>
  </si>
  <si>
    <t>巫山县博物馆二期文博展示旅游项目</t>
  </si>
  <si>
    <t>P20500237-0077</t>
  </si>
  <si>
    <t>巫山高唐梦园（陈列展示利用）项目</t>
  </si>
  <si>
    <t>P21500237-0010</t>
  </si>
  <si>
    <t>郑万铁路巫山站站房项目</t>
  </si>
  <si>
    <t>其他</t>
  </si>
  <si>
    <t>巫峡景区七星至望霞旅游公路及配套设施建设项目</t>
  </si>
  <si>
    <t>P15500237-0066</t>
  </si>
  <si>
    <t>石碑小学建设项目</t>
  </si>
  <si>
    <t>P17500237-0010</t>
  </si>
  <si>
    <t>义务教育</t>
  </si>
  <si>
    <t>巫山县教育委员会</t>
  </si>
  <si>
    <t>巫山县石碑小学</t>
  </si>
  <si>
    <t>边贸中心休闲公园</t>
  </si>
  <si>
    <t>P21500237-0033</t>
  </si>
  <si>
    <t>其他市政设施</t>
  </si>
  <si>
    <t>收费高速公路</t>
  </si>
  <si>
    <t>其他教育</t>
  </si>
  <si>
    <t>易地扶贫搬迁后续扶持</t>
  </si>
  <si>
    <t>P22500237-0006</t>
  </si>
  <si>
    <t>易地扶贫</t>
  </si>
  <si>
    <t>巫山县发展和改革委员会</t>
  </si>
  <si>
    <t xml:space="preserve"> 
巫山县投资有限公司</t>
  </si>
  <si>
    <t>特色小镇建设项目</t>
  </si>
  <si>
    <t>P21500237-0034</t>
  </si>
  <si>
    <t>其他市政建设</t>
  </si>
  <si>
    <t>巫山县大昌镇人民政府</t>
  </si>
  <si>
    <t>巫山县城区市政基础设施改造项目建设</t>
  </si>
  <si>
    <t>P22500237-0026</t>
  </si>
  <si>
    <t>其他社会保障</t>
  </si>
  <si>
    <t>巫山县生活垃圾治理项目建设</t>
  </si>
  <si>
    <t>P225000237-0027</t>
  </si>
  <si>
    <t>其他生态建设和环境保护</t>
  </si>
  <si>
    <t>人力社保能力提升和智慧人社建设项目建设</t>
  </si>
  <si>
    <t>P22500237-0025</t>
  </si>
  <si>
    <t>巫山县人力资源和社会保障局</t>
  </si>
  <si>
    <t>巫山县新型智慧城市项目建设（一期）</t>
  </si>
  <si>
    <t>巫山县人民政府办公室</t>
  </si>
  <si>
    <r>
      <t xml:space="preserve">  表 1</t>
    </r>
    <r>
      <rPr>
        <sz val="12"/>
        <rFont val="宋体"/>
        <family val="0"/>
      </rPr>
      <t>5</t>
    </r>
  </si>
  <si>
    <t>2022年巫山县地方政府债务限额及余额决算情况表</t>
  </si>
  <si>
    <r>
      <t>2</t>
    </r>
    <r>
      <rPr>
        <b/>
        <sz val="10"/>
        <rFont val="宋体"/>
        <family val="0"/>
      </rPr>
      <t>022年债务限额</t>
    </r>
  </si>
  <si>
    <r>
      <t>2</t>
    </r>
    <r>
      <rPr>
        <b/>
        <sz val="10"/>
        <rFont val="宋体"/>
        <family val="0"/>
      </rPr>
      <t>022年债务余额预计执行数</t>
    </r>
  </si>
  <si>
    <t>小计</t>
  </si>
  <si>
    <t>巫山县</t>
  </si>
  <si>
    <r>
      <t xml:space="preserve">  表 1</t>
    </r>
    <r>
      <rPr>
        <sz val="12"/>
        <rFont val="宋体"/>
        <family val="0"/>
      </rPr>
      <t>7</t>
    </r>
  </si>
  <si>
    <t>2022年巫山县地方政府债务相关情况表</t>
  </si>
  <si>
    <t>一、2021年末地方政府债务余额</t>
  </si>
  <si>
    <t>二、2021年地方政府债务限额</t>
  </si>
  <si>
    <t>三、2022年地方政府债务发行决算数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</si>
  <si>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</si>
  <si>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</si>
  <si>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</si>
  <si>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</si>
  <si>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四、2022年地方政府债务还本支出决算数</t>
  </si>
  <si>
    <t>五、2022年地方政府债务付息支出决算数</t>
  </si>
  <si>
    <t>六、2022年末地方政府债务余额决算数</t>
  </si>
  <si>
    <t>七、2022年地方政府债务限额</t>
  </si>
  <si>
    <t xml:space="preserve">2022年巫山县一般公共预算基本支出决算表（按经济分类科目）     </t>
  </si>
  <si>
    <t>2022年巫山县一般公共预算转移支付支出决算表（分地区）</t>
  </si>
  <si>
    <t>2022年巫山县一般公共预算转移支付支出决算表（分项目）</t>
  </si>
  <si>
    <t>2022年巫山县国有资本经营预算收入决算表</t>
  </si>
  <si>
    <t>2022年巫山县社会保险基金收支决算表</t>
  </si>
  <si>
    <t>同比
增长%</t>
  </si>
  <si>
    <t xml:space="preserve">  6.均衡性转移支付支出</t>
  </si>
  <si>
    <t>国有土地使用权出让相关支出</t>
  </si>
  <si>
    <t>农业土地开发资金相关支出</t>
  </si>
  <si>
    <t>城市基础设施配套费相关支出</t>
  </si>
  <si>
    <t>彩票公益金安排的支出</t>
  </si>
  <si>
    <t>其他各项政府性基金相关支出</t>
  </si>
  <si>
    <t>2022年巫山县国有资本经营预算收入决算表</t>
  </si>
  <si>
    <t>2022年巫山县国有资本经营预算支出决算表</t>
  </si>
  <si>
    <t>2022年巫山县社会保险基金收支决算表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</si>
</sst>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"/>
    <numFmt numFmtId="181" formatCode="#,##0.0"/>
    <numFmt numFmtId="182" formatCode="0.0_);[Red]\(0.0\)"/>
    <numFmt numFmtId="183" formatCode="0.0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.0_ "/>
    <numFmt numFmtId="191" formatCode="0.00_);[Red]\(0.00\)"/>
    <numFmt numFmtId="192" formatCode="#,##0.000000"/>
    <numFmt numFmtId="193" formatCode="yyyy/m/d;@"/>
    <numFmt numFmtId="194" formatCode="[$-804]yyyy&quot;年&quot;m&quot;月&quot;d&quot;日&quot;\ dddd"/>
    <numFmt numFmtId="195" formatCode="yyyy&quot;年&quot;m&quot;月&quot;;@"/>
    <numFmt numFmtId="196" formatCode="#,##0_ "/>
    <numFmt numFmtId="197" formatCode="0_ "/>
    <numFmt numFmtId="198" formatCode="#,##0.00_ "/>
    <numFmt numFmtId="199" formatCode="#,##0_);[Red]\(#,##0\)"/>
    <numFmt numFmtId="200" formatCode="* #,##0.0;* \-#,##0.0;* &quot;-&quot;??;@"/>
    <numFmt numFmtId="201" formatCode="* #,##0;* \-#,##0;* &quot;-&quot;??;@"/>
    <numFmt numFmtId="202" formatCode="_ * #,##0_ ;_ * \-#,##0_ ;_ * &quot;-&quot;??_ ;_ @_ "/>
    <numFmt numFmtId="203" formatCode=";;"/>
  </numFmts>
  <fonts count="8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SimSun"/>
      <family val="0"/>
    </font>
    <font>
      <b/>
      <sz val="12"/>
      <name val="宋体"/>
      <family val="0"/>
    </font>
    <font>
      <sz val="14"/>
      <name val="方正楷体_GBK"/>
      <family val="4"/>
    </font>
    <font>
      <sz val="12"/>
      <color indexed="8"/>
      <name val="宋体"/>
      <family val="0"/>
    </font>
    <font>
      <sz val="18"/>
      <name val="方正小标宋_GBK"/>
      <family val="4"/>
    </font>
    <font>
      <sz val="10"/>
      <color indexed="8"/>
      <name val="宋体"/>
      <family val="0"/>
    </font>
    <font>
      <b/>
      <sz val="20"/>
      <name val="方正小标宋_GBK"/>
      <family val="4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8"/>
      <color indexed="8"/>
      <name val="方正小标宋_GBK"/>
      <family val="4"/>
    </font>
    <font>
      <sz val="14"/>
      <color indexed="8"/>
      <name val="方正楷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rgb="FF000000"/>
      <name val="Calibri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方正书宋_GBK"/>
      <family val="0"/>
    </font>
    <font>
      <sz val="10"/>
      <name val="Calibri"/>
      <family val="0"/>
    </font>
    <font>
      <sz val="10"/>
      <color theme="1"/>
      <name val="方正仿宋_GBK"/>
      <family val="4"/>
    </font>
    <font>
      <b/>
      <sz val="10"/>
      <color theme="1"/>
      <name val="方正仿宋_GBK"/>
      <family val="4"/>
    </font>
    <font>
      <b/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8"/>
      <color rgb="FF000000"/>
      <name val="方正小标宋_GBK"/>
      <family val="4"/>
    </font>
    <font>
      <sz val="14"/>
      <color rgb="FF000000"/>
      <name val="方正楷体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14" fillId="0" borderId="0">
      <alignment/>
      <protection/>
    </xf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47" fillId="0" borderId="0" xfId="40">
      <alignment vertical="center"/>
      <protection/>
    </xf>
    <xf numFmtId="0" fontId="60" fillId="0" borderId="0" xfId="40" applyFont="1" applyAlignment="1">
      <alignment horizontal="center" vertical="center"/>
      <protection/>
    </xf>
    <xf numFmtId="0" fontId="61" fillId="0" borderId="0" xfId="40" applyFont="1" applyAlignment="1">
      <alignment horizontal="center" vertical="center"/>
      <protection/>
    </xf>
    <xf numFmtId="0" fontId="0" fillId="0" borderId="0" xfId="0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96" fontId="0" fillId="0" borderId="0" xfId="0" applyNumberFormat="1" applyFill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196" fontId="63" fillId="0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196" fontId="0" fillId="0" borderId="0" xfId="54" applyNumberFormat="1" applyFont="1" applyFill="1" applyAlignment="1">
      <alignment/>
    </xf>
    <xf numFmtId="196" fontId="4" fillId="0" borderId="0" xfId="5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6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64" fillId="0" borderId="10" xfId="0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183" fontId="0" fillId="33" borderId="0" xfId="0" applyNumberFormat="1" applyFont="1" applyFill="1" applyAlignment="1">
      <alignment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3" fontId="6" fillId="33" borderId="10" xfId="0" applyNumberFormat="1" applyFont="1" applyFill="1" applyBorder="1" applyAlignment="1" applyProtection="1">
      <alignment horizontal="right" vertical="center"/>
      <protection/>
    </xf>
    <xf numFmtId="183" fontId="4" fillId="33" borderId="10" xfId="0" applyNumberFormat="1" applyFont="1" applyFill="1" applyBorder="1" applyAlignment="1" applyProtection="1">
      <alignment horizontal="right" vertical="center"/>
      <protection/>
    </xf>
    <xf numFmtId="183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wrapText="1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4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0" xfId="0" applyNumberFormat="1" applyFont="1" applyFill="1" applyAlignment="1">
      <alignment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0" xfId="40" applyFont="1" applyAlignment="1">
      <alignment horizontal="center" vertical="center" wrapText="1"/>
      <protection/>
    </xf>
    <xf numFmtId="0" fontId="4" fillId="0" borderId="0" xfId="0" applyFont="1" applyFill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7" fillId="0" borderId="10" xfId="40" applyFont="1" applyBorder="1" applyAlignment="1">
      <alignment horizontal="left" vertical="center" wrapText="1"/>
      <protection/>
    </xf>
    <xf numFmtId="0" fontId="66" fillId="0" borderId="10" xfId="40" applyFont="1" applyBorder="1" applyAlignment="1">
      <alignment horizontal="left" vertical="center" wrapText="1"/>
      <protection/>
    </xf>
    <xf numFmtId="0" fontId="66" fillId="0" borderId="10" xfId="0" applyNumberFormat="1" applyFont="1" applyFill="1" applyBorder="1" applyAlignment="1" applyProtection="1">
      <alignment horizontal="left" vertical="center"/>
      <protection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NumberFormat="1" applyFont="1" applyFill="1" applyBorder="1" applyAlignment="1" applyProtection="1">
      <alignment horizontal="left" vertical="center" wrapText="1"/>
      <protection/>
    </xf>
    <xf numFmtId="0" fontId="68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196" fontId="0" fillId="0" borderId="0" xfId="0" applyNumberFormat="1" applyFont="1" applyFill="1" applyAlignment="1">
      <alignment/>
    </xf>
    <xf numFmtId="196" fontId="6" fillId="0" borderId="10" xfId="0" applyNumberFormat="1" applyFont="1" applyFill="1" applyBorder="1" applyAlignment="1" applyProtection="1">
      <alignment horizontal="right" vertical="center"/>
      <protection/>
    </xf>
    <xf numFmtId="196" fontId="4" fillId="0" borderId="10" xfId="0" applyNumberFormat="1" applyFont="1" applyFill="1" applyBorder="1" applyAlignment="1" applyProtection="1">
      <alignment horizontal="right" vertical="center"/>
      <protection/>
    </xf>
    <xf numFmtId="196" fontId="4" fillId="0" borderId="10" xfId="0" applyNumberFormat="1" applyFont="1" applyFill="1" applyBorder="1" applyAlignment="1">
      <alignment vertical="center"/>
    </xf>
    <xf numFmtId="196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201" fontId="4" fillId="0" borderId="10" xfId="54" applyNumberFormat="1" applyFont="1" applyFill="1" applyBorder="1" applyAlignment="1">
      <alignment vertical="center"/>
    </xf>
    <xf numFmtId="201" fontId="0" fillId="0" borderId="0" xfId="54" applyNumberFormat="1" applyFont="1" applyFill="1" applyAlignment="1">
      <alignment/>
    </xf>
    <xf numFmtId="201" fontId="6" fillId="0" borderId="10" xfId="54" applyNumberFormat="1" applyFont="1" applyFill="1" applyBorder="1" applyAlignment="1" applyProtection="1">
      <alignment horizontal="right" vertical="center"/>
      <protection/>
    </xf>
    <xf numFmtId="201" fontId="6" fillId="0" borderId="10" xfId="54" applyNumberFormat="1" applyFont="1" applyFill="1" applyBorder="1" applyAlignment="1" applyProtection="1">
      <alignment horizontal="right" vertical="center"/>
      <protection/>
    </xf>
    <xf numFmtId="201" fontId="4" fillId="0" borderId="10" xfId="54" applyNumberFormat="1" applyFont="1" applyFill="1" applyBorder="1" applyAlignment="1" applyProtection="1">
      <alignment horizontal="right" vertical="center"/>
      <protection/>
    </xf>
    <xf numFmtId="201" fontId="6" fillId="0" borderId="10" xfId="54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horizontal="center" vertical="center" wrapText="1"/>
    </xf>
    <xf numFmtId="201" fontId="0" fillId="33" borderId="0" xfId="54" applyNumberFormat="1" applyFont="1" applyFill="1" applyAlignment="1">
      <alignment/>
    </xf>
    <xf numFmtId="201" fontId="70" fillId="33" borderId="0" xfId="54" applyNumberFormat="1" applyFont="1" applyFill="1" applyAlignment="1">
      <alignment horizontal="right" vertical="center"/>
    </xf>
    <xf numFmtId="201" fontId="6" fillId="33" borderId="10" xfId="54" applyNumberFormat="1" applyFont="1" applyFill="1" applyBorder="1" applyAlignment="1" applyProtection="1">
      <alignment horizontal="right" vertical="center"/>
      <protection/>
    </xf>
    <xf numFmtId="201" fontId="4" fillId="33" borderId="10" xfId="54" applyNumberFormat="1" applyFont="1" applyFill="1" applyBorder="1" applyAlignment="1" applyProtection="1">
      <alignment horizontal="right" vertical="center"/>
      <protection/>
    </xf>
    <xf numFmtId="0" fontId="65" fillId="0" borderId="10" xfId="0" applyFont="1" applyFill="1" applyBorder="1" applyAlignment="1">
      <alignment horizontal="right" vertical="center" wrapText="1"/>
    </xf>
    <xf numFmtId="196" fontId="47" fillId="0" borderId="0" xfId="40" applyNumberFormat="1">
      <alignment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 wrapText="1"/>
    </xf>
    <xf numFmtId="0" fontId="68" fillId="0" borderId="0" xfId="0" applyFont="1" applyFill="1" applyAlignment="1">
      <alignment horizontal="justify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6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183" fontId="6" fillId="33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18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196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vertical="center"/>
      <protection/>
    </xf>
    <xf numFmtId="196" fontId="6" fillId="0" borderId="10" xfId="54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196" fontId="4" fillId="0" borderId="10" xfId="54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/>
    </xf>
    <xf numFmtId="196" fontId="6" fillId="0" borderId="10" xfId="54" applyNumberFormat="1" applyFont="1" applyFill="1" applyBorder="1" applyAlignment="1" applyProtection="1">
      <alignment horizontal="left" vertical="center"/>
      <protection/>
    </xf>
    <xf numFmtId="196" fontId="4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96" fontId="4" fillId="0" borderId="10" xfId="54" applyNumberFormat="1" applyFont="1" applyFill="1" applyBorder="1" applyAlignment="1" applyProtection="1">
      <alignment horizontal="left" vertical="center"/>
      <protection/>
    </xf>
    <xf numFmtId="196" fontId="6" fillId="0" borderId="10" xfId="54" applyNumberFormat="1" applyFont="1" applyFill="1" applyBorder="1" applyAlignment="1" applyProtection="1">
      <alignment horizontal="left" vertical="center"/>
      <protection/>
    </xf>
    <xf numFmtId="49" fontId="4" fillId="0" borderId="10" xfId="5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/>
    </xf>
    <xf numFmtId="49" fontId="6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/>
    </xf>
    <xf numFmtId="196" fontId="6" fillId="0" borderId="10" xfId="54" applyNumberFormat="1" applyFont="1" applyFill="1" applyBorder="1" applyAlignment="1" applyProtection="1">
      <alignment horizontal="center" vertical="center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201" fontId="62" fillId="33" borderId="10" xfId="54" applyNumberFormat="1" applyFont="1" applyFill="1" applyBorder="1" applyAlignment="1">
      <alignment horizontal="center" vertical="center" wrapText="1"/>
    </xf>
    <xf numFmtId="3" fontId="71" fillId="33" borderId="10" xfId="40" applyNumberFormat="1" applyFont="1" applyFill="1" applyBorder="1" applyAlignment="1" applyProtection="1">
      <alignment vertical="center"/>
      <protection/>
    </xf>
    <xf numFmtId="0" fontId="71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vertical="center"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3" fontId="71" fillId="0" borderId="10" xfId="0" applyNumberFormat="1" applyFont="1" applyFill="1" applyBorder="1" applyAlignment="1" applyProtection="1">
      <alignment horizontal="right" vertical="center"/>
      <protection/>
    </xf>
    <xf numFmtId="0" fontId="71" fillId="0" borderId="10" xfId="0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0" fontId="71" fillId="0" borderId="0" xfId="0" applyFont="1" applyFill="1" applyAlignment="1">
      <alignment/>
    </xf>
    <xf numFmtId="196" fontId="63" fillId="0" borderId="10" xfId="0" applyNumberFormat="1" applyFont="1" applyFill="1" applyBorder="1" applyAlignment="1">
      <alignment horizontal="center" vertical="center" wrapText="1"/>
    </xf>
    <xf numFmtId="201" fontId="6" fillId="0" borderId="10" xfId="54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201" fontId="6" fillId="33" borderId="10" xfId="54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201" fontId="6" fillId="33" borderId="10" xfId="54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65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72" fillId="0" borderId="10" xfId="54" applyNumberFormat="1" applyFont="1" applyFill="1" applyBorder="1" applyAlignment="1">
      <alignment horizontal="left" vertical="center" wrapText="1"/>
    </xf>
    <xf numFmtId="0" fontId="73" fillId="0" borderId="10" xfId="54" applyNumberFormat="1" applyFont="1" applyFill="1" applyBorder="1" applyAlignment="1">
      <alignment horizontal="center" vertical="center" wrapText="1"/>
    </xf>
    <xf numFmtId="57" fontId="7" fillId="0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8" fillId="0" borderId="1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0" fontId="4" fillId="34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201" fontId="4" fillId="33" borderId="10" xfId="54" applyNumberFormat="1" applyFont="1" applyFill="1" applyBorder="1" applyAlignment="1">
      <alignment vertical="center"/>
    </xf>
    <xf numFmtId="197" fontId="0" fillId="0" borderId="0" xfId="0" applyNumberFormat="1" applyFill="1" applyAlignment="1">
      <alignment/>
    </xf>
    <xf numFmtId="197" fontId="65" fillId="0" borderId="10" xfId="0" applyNumberFormat="1" applyFont="1" applyFill="1" applyBorder="1" applyAlignment="1">
      <alignment horizontal="center" vertical="center" wrapText="1"/>
    </xf>
    <xf numFmtId="197" fontId="64" fillId="0" borderId="10" xfId="0" applyNumberFormat="1" applyFont="1" applyFill="1" applyBorder="1" applyAlignment="1">
      <alignment horizontal="right" vertical="center" wrapText="1"/>
    </xf>
    <xf numFmtId="0" fontId="47" fillId="0" borderId="0" xfId="40" applyFill="1">
      <alignment vertical="center"/>
      <protection/>
    </xf>
    <xf numFmtId="196" fontId="47" fillId="0" borderId="0" xfId="40" applyNumberFormat="1" applyFill="1">
      <alignment vertical="center"/>
      <protection/>
    </xf>
    <xf numFmtId="0" fontId="60" fillId="0" borderId="0" xfId="40" applyFont="1" applyFill="1" applyAlignment="1">
      <alignment horizontal="center" vertical="center"/>
      <protection/>
    </xf>
    <xf numFmtId="0" fontId="74" fillId="0" borderId="10" xfId="40" applyFont="1" applyFill="1" applyBorder="1" applyAlignment="1">
      <alignment horizontal="center" vertical="center" wrapText="1"/>
      <protection/>
    </xf>
    <xf numFmtId="0" fontId="63" fillId="0" borderId="10" xfId="40" applyFont="1" applyFill="1" applyBorder="1" applyAlignment="1">
      <alignment horizontal="center" vertical="center" wrapText="1"/>
      <protection/>
    </xf>
    <xf numFmtId="196" fontId="63" fillId="0" borderId="10" xfId="40" applyNumberFormat="1" applyFont="1" applyFill="1" applyBorder="1" applyAlignment="1">
      <alignment horizontal="center" vertical="center" wrapText="1"/>
      <protection/>
    </xf>
    <xf numFmtId="196" fontId="63" fillId="0" borderId="10" xfId="40" applyNumberFormat="1" applyFont="1" applyFill="1" applyBorder="1" applyAlignment="1">
      <alignment horizontal="right" vertical="center" wrapText="1"/>
      <protection/>
    </xf>
    <xf numFmtId="0" fontId="72" fillId="0" borderId="10" xfId="54" applyNumberFormat="1" applyFont="1" applyFill="1" applyBorder="1" applyAlignment="1">
      <alignment horizontal="center" vertical="center" wrapText="1"/>
    </xf>
    <xf numFmtId="0" fontId="66" fillId="0" borderId="0" xfId="40" applyFont="1" applyBorder="1" applyAlignment="1">
      <alignment vertical="center" wrapText="1"/>
      <protection/>
    </xf>
    <xf numFmtId="0" fontId="71" fillId="0" borderId="0" xfId="40" applyFont="1" applyBorder="1" applyAlignment="1">
      <alignment vertical="center" wrapText="1"/>
      <protection/>
    </xf>
    <xf numFmtId="0" fontId="60" fillId="0" borderId="0" xfId="40" applyFont="1">
      <alignment vertical="center"/>
      <protection/>
    </xf>
    <xf numFmtId="0" fontId="71" fillId="0" borderId="0" xfId="40" applyFont="1" applyBorder="1" applyAlignment="1">
      <alignment horizontal="right" vertical="center" wrapText="1"/>
      <protection/>
    </xf>
    <xf numFmtId="0" fontId="47" fillId="0" borderId="0" xfId="40" applyFont="1">
      <alignment vertical="center"/>
      <protection/>
    </xf>
    <xf numFmtId="0" fontId="63" fillId="0" borderId="10" xfId="40" applyFont="1" applyBorder="1" applyAlignment="1">
      <alignment horizontal="center" vertical="center" wrapText="1"/>
      <protection/>
    </xf>
    <xf numFmtId="0" fontId="71" fillId="0" borderId="10" xfId="40" applyFont="1" applyBorder="1" applyAlignment="1">
      <alignment horizontal="center" vertical="center" wrapText="1"/>
      <protection/>
    </xf>
    <xf numFmtId="196" fontId="63" fillId="0" borderId="10" xfId="40" applyNumberFormat="1" applyFont="1" applyBorder="1" applyAlignment="1">
      <alignment horizontal="right" vertical="center" wrapText="1"/>
      <protection/>
    </xf>
    <xf numFmtId="196" fontId="71" fillId="0" borderId="10" xfId="40" applyNumberFormat="1" applyFont="1" applyBorder="1" applyAlignment="1">
      <alignment horizontal="right" vertical="center" wrapText="1"/>
      <protection/>
    </xf>
    <xf numFmtId="196" fontId="71" fillId="0" borderId="10" xfId="40" applyNumberFormat="1" applyFont="1" applyFill="1" applyBorder="1" applyAlignment="1">
      <alignment horizontal="right" vertical="center" wrapText="1"/>
      <protection/>
    </xf>
    <xf numFmtId="0" fontId="66" fillId="0" borderId="0" xfId="40" applyFont="1" applyFill="1" applyBorder="1" applyAlignment="1">
      <alignment vertical="center" wrapText="1"/>
      <protection/>
    </xf>
    <xf numFmtId="0" fontId="60" fillId="0" borderId="0" xfId="40" applyFont="1" applyFill="1">
      <alignment vertical="center"/>
      <protection/>
    </xf>
    <xf numFmtId="0" fontId="7" fillId="0" borderId="0" xfId="40" applyFont="1" applyFill="1" applyBorder="1" applyAlignment="1">
      <alignment horizontal="right" vertical="center" wrapText="1"/>
      <protection/>
    </xf>
    <xf numFmtId="0" fontId="47" fillId="0" borderId="0" xfId="40" applyFont="1" applyFill="1">
      <alignment vertical="center"/>
      <protection/>
    </xf>
    <xf numFmtId="0" fontId="63" fillId="0" borderId="10" xfId="40" applyFont="1" applyFill="1" applyBorder="1" applyAlignment="1">
      <alignment horizontal="left" vertical="center" wrapText="1"/>
      <protection/>
    </xf>
    <xf numFmtId="196" fontId="61" fillId="0" borderId="0" xfId="40" applyNumberFormat="1" applyFont="1" applyFill="1">
      <alignment vertical="center"/>
      <protection/>
    </xf>
    <xf numFmtId="0" fontId="61" fillId="0" borderId="0" xfId="40" applyFont="1" applyFill="1">
      <alignment vertical="center"/>
      <protection/>
    </xf>
    <xf numFmtId="0" fontId="71" fillId="0" borderId="10" xfId="40" applyFont="1" applyFill="1" applyBorder="1" applyAlignment="1">
      <alignment horizontal="left" vertical="center" wrapText="1"/>
      <protection/>
    </xf>
    <xf numFmtId="183" fontId="4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182" fontId="0" fillId="33" borderId="0" xfId="0" applyNumberFormat="1" applyFont="1" applyFill="1" applyAlignment="1">
      <alignment/>
    </xf>
    <xf numFmtId="190" fontId="4" fillId="33" borderId="10" xfId="0" applyNumberFormat="1" applyFont="1" applyFill="1" applyBorder="1" applyAlignment="1" applyProtection="1">
      <alignment horizontal="right" vertical="center"/>
      <protection/>
    </xf>
    <xf numFmtId="190" fontId="4" fillId="33" borderId="10" xfId="0" applyNumberFormat="1" applyFont="1" applyFill="1" applyBorder="1" applyAlignment="1" applyProtection="1">
      <alignment horizontal="right" vertical="center"/>
      <protection/>
    </xf>
    <xf numFmtId="190" fontId="6" fillId="33" borderId="10" xfId="0" applyNumberFormat="1" applyFont="1" applyFill="1" applyBorder="1" applyAlignment="1" applyProtection="1">
      <alignment horizontal="right" vertical="center"/>
      <protection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5" fillId="33" borderId="10" xfId="0" applyNumberFormat="1" applyFont="1" applyFill="1" applyBorder="1" applyAlignment="1" applyProtection="1">
      <alignment horizontal="left" vertical="center" wrapText="1"/>
      <protection/>
    </xf>
    <xf numFmtId="3" fontId="75" fillId="33" borderId="10" xfId="0" applyNumberFormat="1" applyFont="1" applyFill="1" applyBorder="1" applyAlignment="1" applyProtection="1">
      <alignment horizontal="right" vertical="center"/>
      <protection/>
    </xf>
    <xf numFmtId="183" fontId="75" fillId="33" borderId="10" xfId="0" applyNumberFormat="1" applyFont="1" applyFill="1" applyBorder="1" applyAlignment="1" applyProtection="1">
      <alignment horizontal="right" vertical="center"/>
      <protection/>
    </xf>
    <xf numFmtId="190" fontId="75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ill="1" applyAlignment="1">
      <alignment horizontal="center"/>
    </xf>
    <xf numFmtId="189" fontId="69" fillId="0" borderId="0" xfId="54" applyNumberFormat="1" applyFont="1" applyFill="1" applyAlignment="1">
      <alignment horizontal="center" vertical="center"/>
    </xf>
    <xf numFmtId="189" fontId="63" fillId="0" borderId="12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/>
    </xf>
    <xf numFmtId="0" fontId="71" fillId="33" borderId="10" xfId="0" applyFont="1" applyFill="1" applyBorder="1" applyAlignment="1">
      <alignment horizontal="justify" vertical="center"/>
    </xf>
    <xf numFmtId="190" fontId="6" fillId="33" borderId="10" xfId="0" applyNumberFormat="1" applyFont="1" applyFill="1" applyBorder="1" applyAlignment="1" applyProtection="1">
      <alignment horizontal="right" vertical="center"/>
      <protection/>
    </xf>
    <xf numFmtId="183" fontId="76" fillId="33" borderId="10" xfId="0" applyNumberFormat="1" applyFont="1" applyFill="1" applyBorder="1" applyAlignment="1">
      <alignment horizontal="right" vertical="center"/>
    </xf>
    <xf numFmtId="183" fontId="71" fillId="33" borderId="10" xfId="0" applyNumberFormat="1" applyFont="1" applyFill="1" applyBorder="1" applyAlignment="1">
      <alignment horizontal="right" vertical="center"/>
    </xf>
    <xf numFmtId="183" fontId="77" fillId="33" borderId="1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Alignment="1">
      <alignment/>
    </xf>
    <xf numFmtId="184" fontId="6" fillId="33" borderId="10" xfId="0" applyNumberFormat="1" applyFont="1" applyFill="1" applyBorder="1" applyAlignment="1" applyProtection="1">
      <alignment horizontal="right" vertical="center"/>
      <protection/>
    </xf>
    <xf numFmtId="184" fontId="4" fillId="0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7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196" fontId="69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11" fillId="0" borderId="0" xfId="40" applyFont="1" applyBorder="1" applyAlignment="1">
      <alignment horizontal="center" vertical="center" wrapText="1"/>
      <protection/>
    </xf>
    <xf numFmtId="0" fontId="63" fillId="0" borderId="10" xfId="40" applyFont="1" applyBorder="1" applyAlignment="1">
      <alignment horizontal="center" vertical="center" wrapText="1"/>
      <protection/>
    </xf>
    <xf numFmtId="0" fontId="71" fillId="0" borderId="0" xfId="40" applyFont="1" applyFill="1" applyBorder="1" applyAlignment="1">
      <alignment horizontal="right" vertical="center" wrapText="1"/>
      <protection/>
    </xf>
    <xf numFmtId="0" fontId="63" fillId="0" borderId="14" xfId="40" applyFont="1" applyFill="1" applyBorder="1" applyAlignment="1">
      <alignment horizontal="center" vertical="center" wrapText="1"/>
      <protection/>
    </xf>
    <xf numFmtId="0" fontId="63" fillId="0" borderId="15" xfId="40" applyFont="1" applyFill="1" applyBorder="1" applyAlignment="1">
      <alignment horizontal="center" vertical="center" wrapText="1"/>
      <protection/>
    </xf>
    <xf numFmtId="0" fontId="63" fillId="0" borderId="16" xfId="40" applyFont="1" applyFill="1" applyBorder="1" applyAlignment="1">
      <alignment horizontal="center" vertical="center" wrapText="1"/>
      <protection/>
    </xf>
    <xf numFmtId="0" fontId="80" fillId="0" borderId="0" xfId="40" applyFont="1" applyFill="1" applyBorder="1" applyAlignment="1">
      <alignment horizontal="center" vertical="center" wrapText="1"/>
      <protection/>
    </xf>
    <xf numFmtId="0" fontId="66" fillId="0" borderId="0" xfId="40" applyFont="1" applyFill="1" applyBorder="1" applyAlignment="1">
      <alignment horizontal="center" vertical="center" wrapText="1"/>
      <protection/>
    </xf>
    <xf numFmtId="0" fontId="66" fillId="0" borderId="0" xfId="40" applyFont="1" applyFill="1" applyBorder="1" applyAlignment="1">
      <alignment horizontal="left" vertical="center" wrapText="1"/>
      <protection/>
    </xf>
    <xf numFmtId="0" fontId="11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常规 3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7.625" style="0" customWidth="1"/>
    <col min="2" max="2" width="65.625" style="70" customWidth="1"/>
  </cols>
  <sheetData>
    <row r="1" spans="1:2" ht="57.75" customHeight="1">
      <c r="A1" s="268" t="s">
        <v>538</v>
      </c>
      <c r="B1" s="268"/>
    </row>
    <row r="2" spans="1:2" s="71" customFormat="1" ht="33" customHeight="1">
      <c r="A2" s="185" t="s">
        <v>539</v>
      </c>
      <c r="B2" s="185" t="s">
        <v>540</v>
      </c>
    </row>
    <row r="3" spans="1:2" s="71" customFormat="1" ht="33" customHeight="1">
      <c r="A3" s="72">
        <v>1</v>
      </c>
      <c r="B3" s="117" t="s">
        <v>1500</v>
      </c>
    </row>
    <row r="4" spans="1:2" s="71" customFormat="1" ht="33" customHeight="1">
      <c r="A4" s="72">
        <v>2</v>
      </c>
      <c r="B4" s="117" t="s">
        <v>1504</v>
      </c>
    </row>
    <row r="5" spans="1:2" s="71" customFormat="1" ht="33" customHeight="1">
      <c r="A5" s="72">
        <v>3</v>
      </c>
      <c r="B5" s="78" t="s">
        <v>1503</v>
      </c>
    </row>
    <row r="6" spans="1:2" s="71" customFormat="1" ht="33" customHeight="1">
      <c r="A6" s="72">
        <v>4</v>
      </c>
      <c r="B6" s="78" t="s">
        <v>1640</v>
      </c>
    </row>
    <row r="7" spans="1:2" s="71" customFormat="1" ht="33" customHeight="1">
      <c r="A7" s="72">
        <v>5</v>
      </c>
      <c r="B7" s="76" t="s">
        <v>1516</v>
      </c>
    </row>
    <row r="8" spans="1:2" s="71" customFormat="1" ht="33" customHeight="1">
      <c r="A8" s="72">
        <v>6</v>
      </c>
      <c r="B8" s="79" t="s">
        <v>1641</v>
      </c>
    </row>
    <row r="9" spans="1:2" s="71" customFormat="1" ht="33" customHeight="1">
      <c r="A9" s="72">
        <v>7</v>
      </c>
      <c r="B9" s="79" t="s">
        <v>1642</v>
      </c>
    </row>
    <row r="10" spans="1:2" s="71" customFormat="1" ht="33" customHeight="1">
      <c r="A10" s="72">
        <v>8</v>
      </c>
      <c r="B10" s="118" t="s">
        <v>1521</v>
      </c>
    </row>
    <row r="11" spans="1:2" s="71" customFormat="1" ht="33" customHeight="1">
      <c r="A11" s="72">
        <v>9</v>
      </c>
      <c r="B11" s="118" t="s">
        <v>668</v>
      </c>
    </row>
    <row r="12" spans="1:2" s="71" customFormat="1" ht="33" customHeight="1">
      <c r="A12" s="72">
        <v>10</v>
      </c>
      <c r="B12" s="76" t="s">
        <v>1528</v>
      </c>
    </row>
    <row r="13" spans="1:2" s="71" customFormat="1" ht="33" customHeight="1">
      <c r="A13" s="72">
        <v>11</v>
      </c>
      <c r="B13" s="79" t="s">
        <v>1530</v>
      </c>
    </row>
    <row r="14" spans="1:2" s="71" customFormat="1" ht="33" customHeight="1">
      <c r="A14" s="72">
        <v>12</v>
      </c>
      <c r="B14" s="118" t="s">
        <v>1643</v>
      </c>
    </row>
    <row r="15" spans="1:2" s="71" customFormat="1" ht="33" customHeight="1">
      <c r="A15" s="72">
        <v>13</v>
      </c>
      <c r="B15" s="118" t="s">
        <v>669</v>
      </c>
    </row>
    <row r="16" spans="1:2" s="71" customFormat="1" ht="33" customHeight="1">
      <c r="A16" s="72">
        <v>14</v>
      </c>
      <c r="B16" s="77" t="s">
        <v>1644</v>
      </c>
    </row>
    <row r="17" spans="1:2" s="71" customFormat="1" ht="33" customHeight="1">
      <c r="A17" s="72">
        <v>15</v>
      </c>
      <c r="B17" s="75" t="s">
        <v>1622</v>
      </c>
    </row>
    <row r="18" spans="1:2" s="71" customFormat="1" ht="33" customHeight="1">
      <c r="A18" s="72">
        <v>16</v>
      </c>
      <c r="B18" s="74" t="s">
        <v>1533</v>
      </c>
    </row>
    <row r="19" spans="1:2" s="71" customFormat="1" ht="33" customHeight="1">
      <c r="A19" s="72">
        <v>17</v>
      </c>
      <c r="B19" s="75" t="s">
        <v>1628</v>
      </c>
    </row>
  </sheetData>
  <sheetProtection/>
  <mergeCells count="1">
    <mergeCell ref="A1:B1"/>
  </mergeCells>
  <printOptions/>
  <pageMargins left="0.74" right="0.53" top="1.17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8"/>
  <sheetViews>
    <sheetView showGridLines="0" showZeros="0" zoomScalePageLayoutView="0" workbookViewId="0" topLeftCell="A1">
      <selection activeCell="F18" sqref="F18"/>
    </sheetView>
  </sheetViews>
  <sheetFormatPr defaultColWidth="9.125" defaultRowHeight="14.25"/>
  <cols>
    <col min="1" max="1" width="24.00390625" style="34" customWidth="1"/>
    <col min="2" max="5" width="10.50390625" style="9" customWidth="1"/>
    <col min="6" max="6" width="10.50390625" style="40" customWidth="1"/>
    <col min="7" max="16384" width="9.125" style="1" customWidth="1"/>
  </cols>
  <sheetData>
    <row r="1" spans="1:6" ht="14.25">
      <c r="A1" s="114" t="s">
        <v>670</v>
      </c>
      <c r="F1" s="35"/>
    </row>
    <row r="2" spans="1:6" s="9" customFormat="1" ht="33.75" customHeight="1">
      <c r="A2" s="269" t="s">
        <v>1523</v>
      </c>
      <c r="B2" s="269"/>
      <c r="C2" s="269"/>
      <c r="D2" s="269"/>
      <c r="E2" s="269"/>
      <c r="F2" s="269"/>
    </row>
    <row r="3" spans="1:6" s="9" customFormat="1" ht="16.5" customHeight="1">
      <c r="A3" s="273" t="s">
        <v>298</v>
      </c>
      <c r="B3" s="273"/>
      <c r="C3" s="273"/>
      <c r="D3" s="273"/>
      <c r="E3" s="273"/>
      <c r="F3" s="273"/>
    </row>
    <row r="4" spans="1:6" s="34" customFormat="1" ht="35.25" customHeight="1">
      <c r="A4" s="32" t="s">
        <v>378</v>
      </c>
      <c r="B4" s="32" t="s">
        <v>142</v>
      </c>
      <c r="C4" s="32" t="s">
        <v>107</v>
      </c>
      <c r="D4" s="33" t="s">
        <v>501</v>
      </c>
      <c r="E4" s="32" t="s">
        <v>180</v>
      </c>
      <c r="F4" s="36" t="s">
        <v>673</v>
      </c>
    </row>
    <row r="5" spans="1:6" s="9" customFormat="1" ht="27.75" customHeight="1">
      <c r="A5" s="50" t="s">
        <v>377</v>
      </c>
      <c r="B5" s="10">
        <f>B6+B15</f>
        <v>274467</v>
      </c>
      <c r="C5" s="10">
        <f>C6+C15</f>
        <v>364895</v>
      </c>
      <c r="D5" s="10">
        <f>D6+D15</f>
        <v>402615</v>
      </c>
      <c r="E5" s="10">
        <f>E6+E15</f>
        <v>402615</v>
      </c>
      <c r="F5" s="37" t="s">
        <v>529</v>
      </c>
    </row>
    <row r="6" spans="1:6" s="9" customFormat="1" ht="27.75" customHeight="1">
      <c r="A6" s="51" t="s">
        <v>332</v>
      </c>
      <c r="B6" s="10">
        <f>SUM(B7:B14)</f>
        <v>218541</v>
      </c>
      <c r="C6" s="10">
        <f>SUM(C7:C14)</f>
        <v>364895</v>
      </c>
      <c r="D6" s="10">
        <f>SUM(D7:D14)</f>
        <v>278123</v>
      </c>
      <c r="E6" s="10">
        <f>SUM(E7:E14)</f>
        <v>278123</v>
      </c>
      <c r="F6" s="259">
        <v>33.3</v>
      </c>
    </row>
    <row r="7" spans="1:6" s="9" customFormat="1" ht="27.75" customHeight="1">
      <c r="A7" s="58" t="s">
        <v>514</v>
      </c>
      <c r="B7" s="73">
        <v>4</v>
      </c>
      <c r="C7" s="73">
        <v>0</v>
      </c>
      <c r="D7" s="73"/>
      <c r="E7" s="73"/>
      <c r="F7" s="260">
        <v>-100</v>
      </c>
    </row>
    <row r="8" spans="1:6" s="9" customFormat="1" ht="27.75" customHeight="1">
      <c r="A8" s="58" t="s">
        <v>515</v>
      </c>
      <c r="B8" s="170">
        <v>2047</v>
      </c>
      <c r="C8" s="73">
        <v>2028</v>
      </c>
      <c r="D8" s="170">
        <v>540</v>
      </c>
      <c r="E8" s="170">
        <v>540</v>
      </c>
      <c r="F8" s="261">
        <v>-60.9</v>
      </c>
    </row>
    <row r="9" spans="1:6" s="9" customFormat="1" ht="27.75" customHeight="1">
      <c r="A9" s="27" t="s">
        <v>516</v>
      </c>
      <c r="B9" s="170">
        <v>64607</v>
      </c>
      <c r="C9" s="170">
        <v>54245</v>
      </c>
      <c r="D9" s="170">
        <v>32830</v>
      </c>
      <c r="E9" s="170">
        <v>32830</v>
      </c>
      <c r="F9" s="261">
        <v>-6.6</v>
      </c>
    </row>
    <row r="10" spans="1:6" s="9" customFormat="1" ht="27.75" customHeight="1">
      <c r="A10" s="27" t="s">
        <v>517</v>
      </c>
      <c r="B10" s="170">
        <v>89626</v>
      </c>
      <c r="C10" s="170">
        <v>92277</v>
      </c>
      <c r="D10" s="170">
        <v>44066</v>
      </c>
      <c r="E10" s="170">
        <v>44066</v>
      </c>
      <c r="F10" s="261">
        <v>-31.7</v>
      </c>
    </row>
    <row r="11" spans="1:6" s="9" customFormat="1" ht="27.75" customHeight="1">
      <c r="A11" s="59" t="s">
        <v>518</v>
      </c>
      <c r="B11" s="170">
        <v>47984</v>
      </c>
      <c r="C11" s="170">
        <v>200102</v>
      </c>
      <c r="D11" s="170">
        <v>184444</v>
      </c>
      <c r="E11" s="170">
        <v>184444</v>
      </c>
      <c r="F11" s="261">
        <v>91.5</v>
      </c>
    </row>
    <row r="12" spans="1:6" s="9" customFormat="1" ht="27.75" customHeight="1">
      <c r="A12" s="27" t="s">
        <v>519</v>
      </c>
      <c r="B12" s="170">
        <v>14272</v>
      </c>
      <c r="C12" s="170">
        <v>16242</v>
      </c>
      <c r="D12" s="170">
        <v>16242</v>
      </c>
      <c r="E12" s="170">
        <v>16242</v>
      </c>
      <c r="F12" s="262">
        <v>72.7</v>
      </c>
    </row>
    <row r="13" spans="1:6" s="9" customFormat="1" ht="27.75" customHeight="1">
      <c r="A13" s="27" t="s">
        <v>633</v>
      </c>
      <c r="B13" s="170">
        <v>1</v>
      </c>
      <c r="C13" s="170">
        <v>1</v>
      </c>
      <c r="D13" s="170">
        <v>1</v>
      </c>
      <c r="E13" s="170">
        <v>1</v>
      </c>
      <c r="F13" s="261">
        <v>100</v>
      </c>
    </row>
    <row r="14" spans="1:6" s="9" customFormat="1" ht="27.75" customHeight="1">
      <c r="A14" s="27" t="s">
        <v>635</v>
      </c>
      <c r="B14" s="170">
        <v>0</v>
      </c>
      <c r="C14" s="170"/>
      <c r="D14" s="170"/>
      <c r="E14" s="170"/>
      <c r="F14" s="261"/>
    </row>
    <row r="15" spans="1:6" s="9" customFormat="1" ht="27.75" customHeight="1">
      <c r="A15" s="60" t="s">
        <v>375</v>
      </c>
      <c r="B15" s="10">
        <f>B16+B17+B18+B19</f>
        <v>55926</v>
      </c>
      <c r="C15" s="10">
        <f>C16+C17+C18+C19</f>
        <v>0</v>
      </c>
      <c r="D15" s="10">
        <f>D16+D17+D18+D19</f>
        <v>124492</v>
      </c>
      <c r="E15" s="10">
        <f>E16+E17+E18+E19</f>
        <v>124492</v>
      </c>
      <c r="F15" s="37" t="s">
        <v>529</v>
      </c>
    </row>
    <row r="16" spans="1:6" s="9" customFormat="1" ht="27.75" customHeight="1">
      <c r="A16" s="47" t="s">
        <v>338</v>
      </c>
      <c r="B16" s="170">
        <v>926</v>
      </c>
      <c r="C16" s="170"/>
      <c r="D16" s="11">
        <v>2229</v>
      </c>
      <c r="E16" s="11">
        <v>2228</v>
      </c>
      <c r="F16" s="22"/>
    </row>
    <row r="17" spans="1:6" s="9" customFormat="1" ht="27.75" customHeight="1">
      <c r="A17" s="47" t="s">
        <v>634</v>
      </c>
      <c r="B17" s="170">
        <v>55000</v>
      </c>
      <c r="C17" s="170"/>
      <c r="D17" s="11">
        <v>35492</v>
      </c>
      <c r="E17" s="11">
        <v>35492</v>
      </c>
      <c r="F17" s="22"/>
    </row>
    <row r="18" spans="1:6" s="9" customFormat="1" ht="27.75" customHeight="1">
      <c r="A18" s="47" t="s">
        <v>369</v>
      </c>
      <c r="B18" s="170"/>
      <c r="C18" s="170"/>
      <c r="D18" s="11"/>
      <c r="E18" s="11"/>
      <c r="F18" s="22"/>
    </row>
    <row r="19" spans="1:6" s="9" customFormat="1" ht="27.75" customHeight="1">
      <c r="A19" s="52" t="s">
        <v>527</v>
      </c>
      <c r="B19" s="170"/>
      <c r="C19" s="170"/>
      <c r="D19" s="11">
        <v>86771</v>
      </c>
      <c r="E19" s="11">
        <v>86772</v>
      </c>
      <c r="F19" s="22"/>
    </row>
    <row r="20" spans="1:6" s="9" customFormat="1" ht="16.5" customHeight="1">
      <c r="A20" s="34"/>
      <c r="F20" s="40"/>
    </row>
    <row r="21" spans="1:6" s="9" customFormat="1" ht="16.5" customHeight="1">
      <c r="A21" s="34"/>
      <c r="F21" s="40"/>
    </row>
    <row r="22" spans="1:6" s="9" customFormat="1" ht="16.5" customHeight="1">
      <c r="A22" s="34"/>
      <c r="F22" s="40"/>
    </row>
    <row r="23" spans="1:6" s="9" customFormat="1" ht="16.5" customHeight="1">
      <c r="A23" s="34"/>
      <c r="F23" s="40"/>
    </row>
    <row r="24" spans="1:6" s="9" customFormat="1" ht="16.5" customHeight="1">
      <c r="A24" s="34"/>
      <c r="F24" s="40"/>
    </row>
    <row r="25" spans="1:6" s="9" customFormat="1" ht="16.5" customHeight="1">
      <c r="A25" s="34"/>
      <c r="F25" s="40"/>
    </row>
    <row r="26" spans="1:6" s="9" customFormat="1" ht="16.5" customHeight="1">
      <c r="A26" s="34"/>
      <c r="F26" s="40"/>
    </row>
    <row r="27" spans="1:6" s="9" customFormat="1" ht="16.5" customHeight="1">
      <c r="A27" s="34"/>
      <c r="F27" s="40"/>
    </row>
    <row r="28" spans="1:6" s="9" customFormat="1" ht="16.5" customHeight="1">
      <c r="A28" s="34"/>
      <c r="F28" s="40"/>
    </row>
  </sheetData>
  <sheetProtection/>
  <mergeCells count="2">
    <mergeCell ref="A2:F2"/>
    <mergeCell ref="A3:F3"/>
  </mergeCells>
  <printOptions/>
  <pageMargins left="0.7086614173228347" right="0.31496062992125984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69"/>
  <sheetViews>
    <sheetView showGridLines="0" showZeros="0" zoomScalePageLayoutView="0" workbookViewId="0" topLeftCell="A1">
      <selection activeCell="A2" sqref="A2:B2"/>
    </sheetView>
  </sheetViews>
  <sheetFormatPr defaultColWidth="9.125" defaultRowHeight="14.25"/>
  <cols>
    <col min="1" max="1" width="56.375" style="9" customWidth="1"/>
    <col min="2" max="2" width="24.00390625" style="97" customWidth="1"/>
    <col min="3" max="16384" width="9.125" style="1" customWidth="1"/>
  </cols>
  <sheetData>
    <row r="1" ht="14.25">
      <c r="A1" s="113" t="s">
        <v>660</v>
      </c>
    </row>
    <row r="2" spans="1:2" s="9" customFormat="1" ht="39.75" customHeight="1">
      <c r="A2" s="269" t="s">
        <v>1529</v>
      </c>
      <c r="B2" s="269"/>
    </row>
    <row r="3" spans="1:2" s="9" customFormat="1" ht="17.25" customHeight="1">
      <c r="A3" s="273" t="s">
        <v>298</v>
      </c>
      <c r="B3" s="273"/>
    </row>
    <row r="4" spans="1:2" s="9" customFormat="1" ht="19.5" customHeight="1">
      <c r="A4" s="145" t="s">
        <v>1433</v>
      </c>
      <c r="B4" s="179" t="s">
        <v>180</v>
      </c>
    </row>
    <row r="5" spans="1:2" s="9" customFormat="1" ht="19.5" customHeight="1">
      <c r="A5" s="8" t="s">
        <v>332</v>
      </c>
      <c r="B5" s="98">
        <f>B6+B9+B15+B31+B40+B52+B57+B60</f>
        <v>278123</v>
      </c>
    </row>
    <row r="6" spans="1:2" s="83" customFormat="1" ht="19.5" customHeight="1">
      <c r="A6" s="84" t="s">
        <v>513</v>
      </c>
      <c r="B6" s="99"/>
    </row>
    <row r="7" spans="1:2" s="9" customFormat="1" ht="19.5" customHeight="1">
      <c r="A7" s="87" t="s">
        <v>101</v>
      </c>
      <c r="B7" s="100"/>
    </row>
    <row r="8" spans="1:2" s="9" customFormat="1" ht="19.5" customHeight="1">
      <c r="A8" s="87" t="s">
        <v>430</v>
      </c>
      <c r="B8" s="100"/>
    </row>
    <row r="9" spans="1:2" s="83" customFormat="1" ht="19.5" customHeight="1">
      <c r="A9" s="84" t="s">
        <v>520</v>
      </c>
      <c r="B9" s="99">
        <v>540</v>
      </c>
    </row>
    <row r="10" spans="1:2" s="9" customFormat="1" ht="19.5" customHeight="1">
      <c r="A10" s="87" t="s">
        <v>141</v>
      </c>
      <c r="B10" s="100">
        <v>523</v>
      </c>
    </row>
    <row r="11" spans="1:2" s="9" customFormat="1" ht="19.5" customHeight="1">
      <c r="A11" s="87" t="s">
        <v>425</v>
      </c>
      <c r="B11" s="100">
        <v>255</v>
      </c>
    </row>
    <row r="12" spans="1:2" s="9" customFormat="1" ht="19.5" customHeight="1">
      <c r="A12" s="87" t="s">
        <v>24</v>
      </c>
      <c r="B12" s="100">
        <v>268</v>
      </c>
    </row>
    <row r="13" spans="1:2" s="9" customFormat="1" ht="19.5" customHeight="1">
      <c r="A13" s="87" t="s">
        <v>502</v>
      </c>
      <c r="B13" s="100">
        <v>17</v>
      </c>
    </row>
    <row r="14" spans="1:2" s="9" customFormat="1" ht="19.5" customHeight="1">
      <c r="A14" s="87" t="s">
        <v>24</v>
      </c>
      <c r="B14" s="100">
        <v>17</v>
      </c>
    </row>
    <row r="15" spans="1:2" s="83" customFormat="1" ht="19.5" customHeight="1">
      <c r="A15" s="84" t="s">
        <v>521</v>
      </c>
      <c r="B15" s="99">
        <v>32830</v>
      </c>
    </row>
    <row r="16" spans="1:2" s="9" customFormat="1" ht="19.5" customHeight="1">
      <c r="A16" s="87" t="s">
        <v>636</v>
      </c>
      <c r="B16" s="100">
        <v>21802</v>
      </c>
    </row>
    <row r="17" spans="1:2" s="9" customFormat="1" ht="19.5" customHeight="1">
      <c r="A17" s="87" t="s">
        <v>75</v>
      </c>
      <c r="B17" s="100">
        <v>13254</v>
      </c>
    </row>
    <row r="18" spans="1:2" s="9" customFormat="1" ht="19.5" customHeight="1">
      <c r="A18" s="87" t="s">
        <v>426</v>
      </c>
      <c r="B18" s="100">
        <v>7</v>
      </c>
    </row>
    <row r="19" spans="1:2" s="9" customFormat="1" ht="19.5" customHeight="1">
      <c r="A19" s="209" t="s">
        <v>1524</v>
      </c>
      <c r="B19" s="100">
        <v>2136</v>
      </c>
    </row>
    <row r="20" spans="1:2" s="9" customFormat="1" ht="19.5" customHeight="1">
      <c r="A20" s="87" t="s">
        <v>185</v>
      </c>
      <c r="B20" s="100">
        <v>6405</v>
      </c>
    </row>
    <row r="21" spans="1:2" ht="19.5" customHeight="1">
      <c r="A21" s="209" t="s">
        <v>1525</v>
      </c>
      <c r="B21" s="100">
        <v>295</v>
      </c>
    </row>
    <row r="22" spans="1:2" ht="19.5" customHeight="1">
      <c r="A22" s="88" t="s">
        <v>503</v>
      </c>
      <c r="B22" s="96">
        <v>1657</v>
      </c>
    </row>
    <row r="23" spans="1:2" ht="19.5" customHeight="1">
      <c r="A23" s="88" t="s">
        <v>427</v>
      </c>
      <c r="B23" s="96">
        <v>241</v>
      </c>
    </row>
    <row r="24" spans="1:2" ht="19.5" customHeight="1">
      <c r="A24" s="88" t="s">
        <v>504</v>
      </c>
      <c r="B24" s="96"/>
    </row>
    <row r="25" spans="1:2" ht="19.5" customHeight="1">
      <c r="A25" s="88" t="s">
        <v>505</v>
      </c>
      <c r="B25" s="96">
        <v>1416</v>
      </c>
    </row>
    <row r="26" spans="1:2" ht="19.5" customHeight="1">
      <c r="A26" s="88" t="s">
        <v>506</v>
      </c>
      <c r="B26" s="96">
        <v>76</v>
      </c>
    </row>
    <row r="27" spans="1:2" ht="19.5" customHeight="1">
      <c r="A27" s="88" t="s">
        <v>637</v>
      </c>
      <c r="B27" s="96">
        <v>76</v>
      </c>
    </row>
    <row r="28" spans="1:2" ht="19.5" customHeight="1">
      <c r="A28" s="88" t="s">
        <v>638</v>
      </c>
      <c r="B28" s="96">
        <v>9000</v>
      </c>
    </row>
    <row r="29" spans="1:2" s="83" customFormat="1" ht="19.5" customHeight="1">
      <c r="A29" s="88" t="s">
        <v>639</v>
      </c>
      <c r="B29" s="96"/>
    </row>
    <row r="30" spans="1:2" ht="19.5" customHeight="1">
      <c r="A30" s="172" t="s">
        <v>1428</v>
      </c>
      <c r="B30" s="96">
        <v>9000</v>
      </c>
    </row>
    <row r="31" spans="1:2" s="28" customFormat="1" ht="19.5" customHeight="1">
      <c r="A31" s="85" t="s">
        <v>522</v>
      </c>
      <c r="B31" s="101">
        <v>44066</v>
      </c>
    </row>
    <row r="32" spans="1:2" ht="19.5" customHeight="1">
      <c r="A32" s="210" t="s">
        <v>1526</v>
      </c>
      <c r="B32" s="96">
        <v>779</v>
      </c>
    </row>
    <row r="33" spans="1:2" ht="19.5" customHeight="1">
      <c r="A33" s="210" t="s">
        <v>1527</v>
      </c>
      <c r="B33" s="96">
        <v>779</v>
      </c>
    </row>
    <row r="34" spans="1:2" ht="19.5" customHeight="1">
      <c r="A34" s="88" t="s">
        <v>50</v>
      </c>
      <c r="B34" s="96">
        <v>3728</v>
      </c>
    </row>
    <row r="35" spans="1:2" ht="19.5" customHeight="1">
      <c r="A35" s="88" t="s">
        <v>24</v>
      </c>
      <c r="B35" s="96">
        <v>3518</v>
      </c>
    </row>
    <row r="36" spans="1:2" s="83" customFormat="1" ht="19.5" customHeight="1">
      <c r="A36" s="88" t="s">
        <v>428</v>
      </c>
      <c r="B36" s="96"/>
    </row>
    <row r="37" spans="1:2" ht="19.5" customHeight="1">
      <c r="A37" s="88" t="s">
        <v>429</v>
      </c>
      <c r="B37" s="96">
        <v>210</v>
      </c>
    </row>
    <row r="38" spans="1:2" ht="19.5" customHeight="1">
      <c r="A38" s="88" t="s">
        <v>507</v>
      </c>
      <c r="B38" s="96">
        <v>39559</v>
      </c>
    </row>
    <row r="39" spans="1:2" s="41" customFormat="1" ht="19.5" customHeight="1">
      <c r="A39" s="211" t="s">
        <v>640</v>
      </c>
      <c r="B39" s="212">
        <v>39559</v>
      </c>
    </row>
    <row r="40" spans="1:2" s="28" customFormat="1" ht="19.5" customHeight="1">
      <c r="A40" s="85" t="s">
        <v>365</v>
      </c>
      <c r="B40" s="101">
        <v>184444</v>
      </c>
    </row>
    <row r="41" spans="1:2" ht="19.5" customHeight="1">
      <c r="A41" s="88" t="s">
        <v>508</v>
      </c>
      <c r="B41" s="96">
        <v>183246</v>
      </c>
    </row>
    <row r="42" spans="1:2" ht="19.5" customHeight="1">
      <c r="A42" s="88" t="s">
        <v>509</v>
      </c>
      <c r="B42" s="96">
        <v>183246</v>
      </c>
    </row>
    <row r="43" spans="1:2" ht="19.5" customHeight="1">
      <c r="A43" s="88" t="s">
        <v>259</v>
      </c>
      <c r="B43" s="96"/>
    </row>
    <row r="44" spans="1:2" ht="19.5" customHeight="1">
      <c r="A44" s="88" t="s">
        <v>510</v>
      </c>
      <c r="B44" s="96"/>
    </row>
    <row r="45" spans="1:2" ht="19.5" customHeight="1">
      <c r="A45" s="88" t="s">
        <v>511</v>
      </c>
      <c r="B45" s="96">
        <v>1198</v>
      </c>
    </row>
    <row r="46" spans="1:2" ht="19.5" customHeight="1">
      <c r="A46" s="88" t="s">
        <v>128</v>
      </c>
      <c r="B46" s="96">
        <v>444</v>
      </c>
    </row>
    <row r="47" spans="1:2" ht="19.5" customHeight="1">
      <c r="A47" s="88" t="s">
        <v>190</v>
      </c>
      <c r="B47" s="96">
        <v>10</v>
      </c>
    </row>
    <row r="48" spans="1:2" s="83" customFormat="1" ht="19.5" customHeight="1">
      <c r="A48" s="88" t="s">
        <v>215</v>
      </c>
      <c r="B48" s="96">
        <v>111</v>
      </c>
    </row>
    <row r="49" spans="1:2" ht="19.5" customHeight="1">
      <c r="A49" s="88" t="s">
        <v>117</v>
      </c>
      <c r="B49" s="96">
        <v>126</v>
      </c>
    </row>
    <row r="50" spans="1:2" ht="19.5" customHeight="1">
      <c r="A50" s="88" t="s">
        <v>512</v>
      </c>
      <c r="B50" s="96">
        <v>93</v>
      </c>
    </row>
    <row r="51" spans="1:2" ht="19.5" customHeight="1">
      <c r="A51" s="88" t="s">
        <v>322</v>
      </c>
      <c r="B51" s="96">
        <v>414</v>
      </c>
    </row>
    <row r="52" spans="1:2" ht="19.5" customHeight="1">
      <c r="A52" s="85" t="s">
        <v>366</v>
      </c>
      <c r="B52" s="101">
        <v>16242</v>
      </c>
    </row>
    <row r="53" spans="1:2" s="83" customFormat="1" ht="19.5" customHeight="1">
      <c r="A53" s="88" t="s">
        <v>431</v>
      </c>
      <c r="B53" s="96">
        <v>16242</v>
      </c>
    </row>
    <row r="54" spans="1:2" ht="19.5" customHeight="1">
      <c r="A54" s="88" t="s">
        <v>432</v>
      </c>
      <c r="B54" s="96">
        <v>1559</v>
      </c>
    </row>
    <row r="55" spans="1:2" ht="19.5" customHeight="1">
      <c r="A55" s="172" t="s">
        <v>1429</v>
      </c>
      <c r="B55" s="96">
        <v>982</v>
      </c>
    </row>
    <row r="56" spans="1:2" s="83" customFormat="1" ht="19.5" customHeight="1">
      <c r="A56" s="88" t="s">
        <v>641</v>
      </c>
      <c r="B56" s="96">
        <v>13701</v>
      </c>
    </row>
    <row r="57" spans="1:2" ht="19.5" customHeight="1">
      <c r="A57" s="85" t="s">
        <v>651</v>
      </c>
      <c r="B57" s="101">
        <v>1</v>
      </c>
    </row>
    <row r="58" spans="1:2" ht="19.5" customHeight="1">
      <c r="A58" s="88" t="s">
        <v>642</v>
      </c>
      <c r="B58" s="96">
        <v>1</v>
      </c>
    </row>
    <row r="59" spans="1:2" ht="19.5" customHeight="1">
      <c r="A59" s="88" t="s">
        <v>643</v>
      </c>
      <c r="B59" s="96"/>
    </row>
    <row r="60" spans="1:2" ht="19.5" customHeight="1">
      <c r="A60" s="85" t="s">
        <v>652</v>
      </c>
      <c r="B60" s="101">
        <v>0</v>
      </c>
    </row>
    <row r="61" spans="1:2" ht="19.5" customHeight="1">
      <c r="A61" s="88" t="s">
        <v>644</v>
      </c>
      <c r="B61" s="96"/>
    </row>
    <row r="62" spans="1:2" ht="19.5" customHeight="1">
      <c r="A62" s="88" t="s">
        <v>645</v>
      </c>
      <c r="B62" s="96"/>
    </row>
    <row r="63" spans="1:2" ht="19.5" customHeight="1">
      <c r="A63" s="88" t="s">
        <v>646</v>
      </c>
      <c r="B63" s="96"/>
    </row>
    <row r="64" spans="1:2" ht="19.5" customHeight="1">
      <c r="A64" s="88" t="s">
        <v>647</v>
      </c>
      <c r="B64" s="96"/>
    </row>
    <row r="65" spans="1:2" ht="19.5" customHeight="1">
      <c r="A65" s="172" t="s">
        <v>1430</v>
      </c>
      <c r="B65" s="96"/>
    </row>
    <row r="66" spans="1:2" ht="14.25">
      <c r="A66" s="88" t="s">
        <v>648</v>
      </c>
      <c r="B66" s="96"/>
    </row>
    <row r="67" spans="1:2" ht="14.25">
      <c r="A67" s="88" t="s">
        <v>649</v>
      </c>
      <c r="B67" s="96"/>
    </row>
    <row r="68" spans="1:2" ht="14.25">
      <c r="A68" s="88" t="s">
        <v>139</v>
      </c>
      <c r="B68" s="96"/>
    </row>
    <row r="69" spans="1:2" ht="14.25">
      <c r="A69" s="88" t="s">
        <v>650</v>
      </c>
      <c r="B69" s="96"/>
    </row>
  </sheetData>
  <sheetProtection/>
  <autoFilter ref="A4:B69"/>
  <mergeCells count="2">
    <mergeCell ref="A2:B2"/>
    <mergeCell ref="A3:B3"/>
  </mergeCells>
  <printOptions/>
  <pageMargins left="0.7874015748031497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32"/>
  <sheetViews>
    <sheetView zoomScalePageLayoutView="0" workbookViewId="0" topLeftCell="A1">
      <selection activeCell="D6" sqref="D6:D10"/>
    </sheetView>
  </sheetViews>
  <sheetFormatPr defaultColWidth="9.00390625" defaultRowHeight="14.25"/>
  <cols>
    <col min="1" max="1" width="26.25390625" style="49" customWidth="1"/>
    <col min="2" max="2" width="11.375" style="1" customWidth="1"/>
    <col min="3" max="3" width="30.25390625" style="1" customWidth="1"/>
    <col min="4" max="4" width="11.375" style="18" customWidth="1"/>
    <col min="5" max="16384" width="9.00390625" style="1" customWidth="1"/>
  </cols>
  <sheetData>
    <row r="1" ht="14.25">
      <c r="A1" s="112" t="s">
        <v>659</v>
      </c>
    </row>
    <row r="2" spans="1:4" ht="24">
      <c r="A2" s="276" t="s">
        <v>1531</v>
      </c>
      <c r="B2" s="276"/>
      <c r="C2" s="276"/>
      <c r="D2" s="276"/>
    </row>
    <row r="3" spans="3:4" ht="27" customHeight="1">
      <c r="C3" s="277" t="s">
        <v>534</v>
      </c>
      <c r="D3" s="277"/>
    </row>
    <row r="4" spans="1:4" ht="25.5" customHeight="1">
      <c r="A4" s="168" t="s">
        <v>433</v>
      </c>
      <c r="B4" s="168" t="s">
        <v>180</v>
      </c>
      <c r="C4" s="168" t="s">
        <v>434</v>
      </c>
      <c r="D4" s="178" t="s">
        <v>180</v>
      </c>
    </row>
    <row r="5" spans="1:4" ht="25.5" customHeight="1">
      <c r="A5" s="19" t="s">
        <v>1373</v>
      </c>
      <c r="B5" s="20">
        <f>SUM(B6:B14)</f>
        <v>70112</v>
      </c>
      <c r="C5" s="19" t="s">
        <v>498</v>
      </c>
      <c r="D5" s="21">
        <f>SUM(D6:D10)</f>
        <v>11461</v>
      </c>
    </row>
    <row r="6" spans="1:4" s="177" customFormat="1" ht="21" customHeight="1">
      <c r="A6" s="173" t="s">
        <v>162</v>
      </c>
      <c r="B6" s="174">
        <v>1639</v>
      </c>
      <c r="C6" s="173" t="s">
        <v>1647</v>
      </c>
      <c r="D6" s="174">
        <v>694</v>
      </c>
    </row>
    <row r="7" spans="1:4" s="177" customFormat="1" ht="21" customHeight="1">
      <c r="A7" s="173" t="s">
        <v>523</v>
      </c>
      <c r="B7" s="174">
        <v>23</v>
      </c>
      <c r="C7" s="173" t="s">
        <v>1648</v>
      </c>
      <c r="D7" s="174">
        <v>137</v>
      </c>
    </row>
    <row r="8" spans="1:4" s="177" customFormat="1" ht="21" customHeight="1">
      <c r="A8" s="173" t="s">
        <v>524</v>
      </c>
      <c r="B8" s="174">
        <v>3673</v>
      </c>
      <c r="C8" s="173" t="s">
        <v>1649</v>
      </c>
      <c r="D8" s="174">
        <v>1633</v>
      </c>
    </row>
    <row r="9" spans="1:4" s="177" customFormat="1" ht="21" customHeight="1">
      <c r="A9" s="173" t="s">
        <v>525</v>
      </c>
      <c r="B9" s="174">
        <v>3690</v>
      </c>
      <c r="C9" s="173" t="s">
        <v>1650</v>
      </c>
      <c r="D9" s="174">
        <v>42</v>
      </c>
    </row>
    <row r="10" spans="1:4" s="177" customFormat="1" ht="21" customHeight="1">
      <c r="A10" s="173" t="s">
        <v>1431</v>
      </c>
      <c r="B10" s="174">
        <v>130</v>
      </c>
      <c r="C10" s="173" t="s">
        <v>1651</v>
      </c>
      <c r="D10" s="174">
        <v>8955</v>
      </c>
    </row>
    <row r="11" spans="1:4" s="177" customFormat="1" ht="21" customHeight="1">
      <c r="A11" s="173" t="s">
        <v>1432</v>
      </c>
      <c r="B11" s="174">
        <v>851</v>
      </c>
      <c r="C11" s="1"/>
      <c r="D11" s="18"/>
    </row>
    <row r="12" spans="1:4" s="177" customFormat="1" ht="21" customHeight="1">
      <c r="A12" s="173" t="s">
        <v>13</v>
      </c>
      <c r="B12" s="174">
        <v>2828</v>
      </c>
      <c r="C12" s="1"/>
      <c r="D12" s="18"/>
    </row>
    <row r="13" spans="1:4" s="177" customFormat="1" ht="21" customHeight="1">
      <c r="A13" s="173" t="s">
        <v>526</v>
      </c>
      <c r="B13" s="174">
        <v>56090</v>
      </c>
      <c r="C13" s="1"/>
      <c r="D13" s="18"/>
    </row>
    <row r="14" spans="1:4" s="177" customFormat="1" ht="21" customHeight="1">
      <c r="A14" s="176" t="s">
        <v>296</v>
      </c>
      <c r="B14" s="175">
        <v>1188</v>
      </c>
      <c r="C14" s="1"/>
      <c r="D14" s="18"/>
    </row>
    <row r="15" spans="1:4" s="177" customFormat="1" ht="21" customHeight="1">
      <c r="A15" s="49"/>
      <c r="B15" s="1"/>
      <c r="C15" s="1"/>
      <c r="D15" s="18"/>
    </row>
    <row r="16" spans="1:4" s="177" customFormat="1" ht="21" customHeight="1">
      <c r="A16" s="49"/>
      <c r="B16" s="1"/>
      <c r="C16" s="1"/>
      <c r="D16" s="18"/>
    </row>
    <row r="17" spans="1:4" s="177" customFormat="1" ht="21" customHeight="1">
      <c r="A17" s="49"/>
      <c r="B17" s="1"/>
      <c r="C17" s="1"/>
      <c r="D17" s="18"/>
    </row>
    <row r="18" spans="1:4" s="177" customFormat="1" ht="21" customHeight="1">
      <c r="A18" s="49"/>
      <c r="B18" s="1"/>
      <c r="C18" s="1"/>
      <c r="D18" s="18"/>
    </row>
    <row r="19" spans="1:4" s="177" customFormat="1" ht="21" customHeight="1">
      <c r="A19" s="49"/>
      <c r="B19" s="1"/>
      <c r="C19" s="1"/>
      <c r="D19" s="18"/>
    </row>
    <row r="20" spans="1:4" s="177" customFormat="1" ht="21" customHeight="1">
      <c r="A20" s="49"/>
      <c r="B20" s="1"/>
      <c r="C20" s="1"/>
      <c r="D20" s="18"/>
    </row>
    <row r="21" spans="1:4" s="177" customFormat="1" ht="21" customHeight="1">
      <c r="A21" s="49"/>
      <c r="B21" s="1"/>
      <c r="C21" s="1"/>
      <c r="D21" s="18"/>
    </row>
    <row r="22" spans="1:4" s="177" customFormat="1" ht="21" customHeight="1">
      <c r="A22" s="49"/>
      <c r="B22" s="1"/>
      <c r="C22" s="1"/>
      <c r="D22" s="18"/>
    </row>
    <row r="23" spans="1:4" s="177" customFormat="1" ht="21" customHeight="1">
      <c r="A23" s="49"/>
      <c r="B23" s="1"/>
      <c r="C23" s="1"/>
      <c r="D23" s="18"/>
    </row>
    <row r="24" spans="1:4" s="177" customFormat="1" ht="21" customHeight="1">
      <c r="A24" s="49"/>
      <c r="B24" s="1"/>
      <c r="C24" s="1"/>
      <c r="D24" s="18"/>
    </row>
    <row r="25" spans="1:4" s="177" customFormat="1" ht="21" customHeight="1">
      <c r="A25" s="49"/>
      <c r="B25" s="1"/>
      <c r="C25" s="1"/>
      <c r="D25" s="18"/>
    </row>
    <row r="26" spans="1:4" s="177" customFormat="1" ht="21" customHeight="1">
      <c r="A26" s="49"/>
      <c r="B26" s="1"/>
      <c r="C26" s="1"/>
      <c r="D26" s="18"/>
    </row>
    <row r="27" spans="1:4" s="177" customFormat="1" ht="21" customHeight="1">
      <c r="A27" s="49"/>
      <c r="B27" s="1"/>
      <c r="C27" s="1"/>
      <c r="D27" s="18"/>
    </row>
    <row r="28" spans="1:4" s="177" customFormat="1" ht="21" customHeight="1">
      <c r="A28" s="49"/>
      <c r="B28" s="1"/>
      <c r="C28" s="1"/>
      <c r="D28" s="18"/>
    </row>
    <row r="29" spans="1:4" s="177" customFormat="1" ht="21" customHeight="1">
      <c r="A29" s="49"/>
      <c r="B29" s="1"/>
      <c r="C29" s="1"/>
      <c r="D29" s="18"/>
    </row>
    <row r="30" spans="1:4" s="177" customFormat="1" ht="21" customHeight="1">
      <c r="A30" s="49"/>
      <c r="B30" s="1"/>
      <c r="C30" s="1"/>
      <c r="D30" s="18"/>
    </row>
    <row r="31" spans="1:4" s="177" customFormat="1" ht="21" customHeight="1">
      <c r="A31" s="49"/>
      <c r="B31" s="1"/>
      <c r="C31" s="1"/>
      <c r="D31" s="18"/>
    </row>
    <row r="32" spans="1:4" s="177" customFormat="1" ht="21" customHeight="1">
      <c r="A32" s="49"/>
      <c r="B32" s="1"/>
      <c r="C32" s="1"/>
      <c r="D32" s="18"/>
    </row>
  </sheetData>
  <sheetProtection/>
  <mergeCells count="2">
    <mergeCell ref="A2:D2"/>
    <mergeCell ref="C3:D3"/>
  </mergeCells>
  <printOptions/>
  <pageMargins left="0.7086614173228347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5"/>
  <sheetViews>
    <sheetView showGridLines="0" showZeros="0" zoomScalePageLayoutView="0" workbookViewId="0" topLeftCell="A1">
      <selection activeCell="B11" sqref="B11"/>
    </sheetView>
  </sheetViews>
  <sheetFormatPr defaultColWidth="9.125" defaultRowHeight="14.25"/>
  <cols>
    <col min="1" max="1" width="23.75390625" style="66" customWidth="1"/>
    <col min="2" max="5" width="10.50390625" style="9" customWidth="1"/>
    <col min="6" max="6" width="10.50390625" style="263" customWidth="1"/>
    <col min="7" max="7" width="9.125" style="9" customWidth="1"/>
    <col min="8" max="16384" width="9.125" style="1" customWidth="1"/>
  </cols>
  <sheetData>
    <row r="1" ht="14.25">
      <c r="A1" s="111" t="s">
        <v>658</v>
      </c>
    </row>
    <row r="2" spans="1:6" s="9" customFormat="1" ht="33.75" customHeight="1">
      <c r="A2" s="269" t="s">
        <v>1652</v>
      </c>
      <c r="B2" s="269"/>
      <c r="C2" s="269"/>
      <c r="D2" s="269"/>
      <c r="E2" s="269"/>
      <c r="F2" s="269"/>
    </row>
    <row r="3" spans="1:6" s="9" customFormat="1" ht="16.5" customHeight="1">
      <c r="A3" s="278" t="s">
        <v>298</v>
      </c>
      <c r="B3" s="278"/>
      <c r="C3" s="278"/>
      <c r="D3" s="278"/>
      <c r="E3" s="278"/>
      <c r="F3" s="278"/>
    </row>
    <row r="4" spans="1:6" s="9" customFormat="1" ht="30.75" customHeight="1">
      <c r="A4" s="186" t="s">
        <v>376</v>
      </c>
      <c r="B4" s="187" t="s">
        <v>142</v>
      </c>
      <c r="C4" s="187" t="s">
        <v>107</v>
      </c>
      <c r="D4" s="187" t="s">
        <v>501</v>
      </c>
      <c r="E4" s="187" t="s">
        <v>180</v>
      </c>
      <c r="F4" s="186" t="s">
        <v>673</v>
      </c>
    </row>
    <row r="5" spans="1:6" s="9" customFormat="1" ht="22.5" customHeight="1">
      <c r="A5" s="63" t="s">
        <v>377</v>
      </c>
      <c r="B5" s="10">
        <f>B6+B12</f>
        <v>4000</v>
      </c>
      <c r="C5" s="10">
        <f>C6+C12</f>
        <v>4000</v>
      </c>
      <c r="D5" s="10">
        <f>D6+D12</f>
        <v>3508</v>
      </c>
      <c r="E5" s="10">
        <f>E6+E12</f>
        <v>3508</v>
      </c>
      <c r="F5" s="264" t="s">
        <v>528</v>
      </c>
    </row>
    <row r="6" spans="1:6" s="9" customFormat="1" ht="22.5" customHeight="1">
      <c r="A6" s="64" t="s">
        <v>331</v>
      </c>
      <c r="B6" s="10">
        <f>B7+B8+B9+B10+B11</f>
        <v>4000</v>
      </c>
      <c r="C6" s="10">
        <f>C7+C8+C9+C10+C11</f>
        <v>4000</v>
      </c>
      <c r="D6" s="10">
        <f>D7+D8+D9+D10+D11</f>
        <v>3508</v>
      </c>
      <c r="E6" s="10">
        <f>E7+E8+E9+E10+E11</f>
        <v>3508</v>
      </c>
      <c r="F6" s="264">
        <v>37.6</v>
      </c>
    </row>
    <row r="7" spans="1:6" s="9" customFormat="1" ht="22.5" customHeight="1">
      <c r="A7" s="65" t="s">
        <v>340</v>
      </c>
      <c r="B7" s="11">
        <v>3700</v>
      </c>
      <c r="C7" s="11">
        <v>3700</v>
      </c>
      <c r="D7" s="11">
        <v>3361</v>
      </c>
      <c r="E7" s="11">
        <v>3361</v>
      </c>
      <c r="F7" s="265">
        <v>51.5</v>
      </c>
    </row>
    <row r="8" spans="1:6" s="9" customFormat="1" ht="22.5" customHeight="1">
      <c r="A8" s="65" t="s">
        <v>341</v>
      </c>
      <c r="B8" s="11"/>
      <c r="C8" s="11"/>
      <c r="D8" s="11"/>
      <c r="E8" s="11"/>
      <c r="F8" s="265"/>
    </row>
    <row r="9" spans="1:6" s="9" customFormat="1" ht="22.5" customHeight="1">
      <c r="A9" s="65" t="s">
        <v>342</v>
      </c>
      <c r="B9" s="11">
        <v>200</v>
      </c>
      <c r="C9" s="11">
        <v>200</v>
      </c>
      <c r="D9" s="11">
        <v>121</v>
      </c>
      <c r="E9" s="11">
        <v>121</v>
      </c>
      <c r="F9" s="265">
        <v>100</v>
      </c>
    </row>
    <row r="10" spans="1:6" s="9" customFormat="1" ht="22.5" customHeight="1">
      <c r="A10" s="65" t="s">
        <v>343</v>
      </c>
      <c r="B10" s="11">
        <v>0</v>
      </c>
      <c r="C10" s="11">
        <v>0</v>
      </c>
      <c r="D10" s="11">
        <v>0</v>
      </c>
      <c r="E10" s="11">
        <v>0</v>
      </c>
      <c r="F10" s="265"/>
    </row>
    <row r="11" spans="1:6" s="9" customFormat="1" ht="30.75" customHeight="1">
      <c r="A11" s="65" t="s">
        <v>344</v>
      </c>
      <c r="B11" s="11">
        <v>100</v>
      </c>
      <c r="C11" s="11">
        <v>100</v>
      </c>
      <c r="D11" s="11">
        <v>26</v>
      </c>
      <c r="E11" s="11">
        <v>26</v>
      </c>
      <c r="F11" s="265">
        <v>-92.1</v>
      </c>
    </row>
    <row r="12" spans="1:6" s="9" customFormat="1" ht="22.5" customHeight="1">
      <c r="A12" s="64" t="s">
        <v>330</v>
      </c>
      <c r="B12" s="10">
        <v>0</v>
      </c>
      <c r="C12" s="10"/>
      <c r="D12" s="10"/>
      <c r="E12" s="10"/>
      <c r="F12" s="264" t="s">
        <v>528</v>
      </c>
    </row>
    <row r="13" spans="1:6" s="9" customFormat="1" ht="22.5" customHeight="1">
      <c r="A13" s="65" t="s">
        <v>334</v>
      </c>
      <c r="B13" s="11"/>
      <c r="C13" s="11"/>
      <c r="D13" s="11"/>
      <c r="E13" s="11"/>
      <c r="F13" s="265"/>
    </row>
    <row r="14" spans="1:6" s="9" customFormat="1" ht="22.5" customHeight="1">
      <c r="A14" s="65" t="s">
        <v>339</v>
      </c>
      <c r="B14" s="11"/>
      <c r="C14" s="11"/>
      <c r="D14" s="11"/>
      <c r="E14" s="11">
        <v>0</v>
      </c>
      <c r="F14" s="265"/>
    </row>
    <row r="15" spans="1:6" s="9" customFormat="1" ht="16.5" customHeight="1">
      <c r="A15" s="66"/>
      <c r="F15" s="263"/>
    </row>
  </sheetData>
  <sheetProtection/>
  <mergeCells count="2">
    <mergeCell ref="A2:F2"/>
    <mergeCell ref="A3:F3"/>
  </mergeCells>
  <printOptions/>
  <pageMargins left="0.7874015748031497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15"/>
  <sheetViews>
    <sheetView showGridLines="0" showZeros="0" zoomScalePageLayoutView="0" workbookViewId="0" topLeftCell="A1">
      <selection activeCell="A2" sqref="A2:F2"/>
    </sheetView>
  </sheetViews>
  <sheetFormatPr defaultColWidth="9.125" defaultRowHeight="14.25"/>
  <cols>
    <col min="1" max="1" width="24.00390625" style="34" customWidth="1"/>
    <col min="2" max="6" width="10.50390625" style="9" customWidth="1"/>
    <col min="7" max="16384" width="9.125" style="1" customWidth="1"/>
  </cols>
  <sheetData>
    <row r="1" ht="14.25">
      <c r="A1" s="111" t="s">
        <v>671</v>
      </c>
    </row>
    <row r="2" spans="1:6" s="9" customFormat="1" ht="33.75" customHeight="1">
      <c r="A2" s="269" t="s">
        <v>1653</v>
      </c>
      <c r="B2" s="269"/>
      <c r="C2" s="269"/>
      <c r="D2" s="269"/>
      <c r="E2" s="269"/>
      <c r="F2" s="269"/>
    </row>
    <row r="3" spans="1:6" s="9" customFormat="1" ht="16.5" customHeight="1">
      <c r="A3" s="278" t="s">
        <v>298</v>
      </c>
      <c r="B3" s="278"/>
      <c r="C3" s="278"/>
      <c r="D3" s="278"/>
      <c r="E3" s="278"/>
      <c r="F3" s="278"/>
    </row>
    <row r="4" spans="1:6" s="34" customFormat="1" ht="41.25" customHeight="1">
      <c r="A4" s="189" t="s">
        <v>378</v>
      </c>
      <c r="B4" s="189" t="s">
        <v>142</v>
      </c>
      <c r="C4" s="189" t="s">
        <v>107</v>
      </c>
      <c r="D4" s="189" t="s">
        <v>501</v>
      </c>
      <c r="E4" s="189" t="s">
        <v>180</v>
      </c>
      <c r="F4" s="188" t="s">
        <v>673</v>
      </c>
    </row>
    <row r="5" spans="1:6" s="9" customFormat="1" ht="30.75" customHeight="1">
      <c r="A5" s="50" t="s">
        <v>379</v>
      </c>
      <c r="B5" s="10">
        <f>B6+B12</f>
        <v>4000</v>
      </c>
      <c r="C5" s="10">
        <f>C6+C12</f>
        <v>4000</v>
      </c>
      <c r="D5" s="10">
        <f>D6+D12</f>
        <v>3508</v>
      </c>
      <c r="E5" s="10">
        <f>E6+E12</f>
        <v>3508</v>
      </c>
      <c r="F5" s="37" t="s">
        <v>528</v>
      </c>
    </row>
    <row r="6" spans="1:6" s="9" customFormat="1" ht="30.75" customHeight="1">
      <c r="A6" s="51" t="s">
        <v>332</v>
      </c>
      <c r="B6" s="10">
        <f>B7+B8+B9+B10+B11</f>
        <v>0</v>
      </c>
      <c r="C6" s="10">
        <f>C7+C8+C9+C10+C11</f>
        <v>0</v>
      </c>
      <c r="D6" s="10">
        <f>D7+D8+D9+D10+D11</f>
        <v>0</v>
      </c>
      <c r="E6" s="10">
        <f>E7+E8+E9+E10+E11</f>
        <v>0</v>
      </c>
      <c r="F6" s="37" t="s">
        <v>528</v>
      </c>
    </row>
    <row r="7" spans="1:6" s="9" customFormat="1" ht="30.75" customHeight="1">
      <c r="A7" s="67" t="s">
        <v>347</v>
      </c>
      <c r="B7" s="11">
        <v>0</v>
      </c>
      <c r="C7" s="16"/>
      <c r="D7" s="16"/>
      <c r="E7" s="16"/>
      <c r="F7" s="42"/>
    </row>
    <row r="8" spans="1:6" s="9" customFormat="1" ht="30.75" customHeight="1">
      <c r="A8" s="67" t="s">
        <v>348</v>
      </c>
      <c r="B8" s="11"/>
      <c r="C8" s="16"/>
      <c r="D8" s="16"/>
      <c r="E8" s="16"/>
      <c r="F8" s="37"/>
    </row>
    <row r="9" spans="1:6" s="9" customFormat="1" ht="30.75" customHeight="1">
      <c r="A9" s="67" t="s">
        <v>349</v>
      </c>
      <c r="B9" s="11">
        <v>0</v>
      </c>
      <c r="C9" s="16">
        <v>0</v>
      </c>
      <c r="D9" s="16"/>
      <c r="E9" s="16">
        <v>0</v>
      </c>
      <c r="F9" s="42"/>
    </row>
    <row r="10" spans="1:6" s="9" customFormat="1" ht="30.75" customHeight="1">
      <c r="A10" s="67" t="s">
        <v>350</v>
      </c>
      <c r="B10" s="11">
        <v>0</v>
      </c>
      <c r="C10" s="16">
        <v>0</v>
      </c>
      <c r="D10" s="16"/>
      <c r="E10" s="16">
        <v>0</v>
      </c>
      <c r="F10" s="42"/>
    </row>
    <row r="11" spans="1:6" s="9" customFormat="1" ht="30.75" customHeight="1">
      <c r="A11" s="67" t="s">
        <v>351</v>
      </c>
      <c r="B11" s="22">
        <v>0</v>
      </c>
      <c r="C11" s="266">
        <v>0</v>
      </c>
      <c r="D11" s="266"/>
      <c r="E11" s="266">
        <v>0</v>
      </c>
      <c r="F11" s="42"/>
    </row>
    <row r="12" spans="1:6" s="9" customFormat="1" ht="30.75" customHeight="1">
      <c r="A12" s="51" t="s">
        <v>333</v>
      </c>
      <c r="B12" s="267">
        <f>B13+B14</f>
        <v>4000</v>
      </c>
      <c r="C12" s="267">
        <f>C13+C14</f>
        <v>4000</v>
      </c>
      <c r="D12" s="267">
        <f>D13+D14</f>
        <v>3508</v>
      </c>
      <c r="E12" s="267">
        <f>E13+E14</f>
        <v>3508</v>
      </c>
      <c r="F12" s="37" t="s">
        <v>528</v>
      </c>
    </row>
    <row r="13" spans="1:6" s="9" customFormat="1" ht="30.75" customHeight="1">
      <c r="A13" s="67" t="s">
        <v>345</v>
      </c>
      <c r="B13" s="22">
        <v>4000</v>
      </c>
      <c r="C13" s="266">
        <v>4000</v>
      </c>
      <c r="D13" s="266">
        <v>3508</v>
      </c>
      <c r="E13" s="266">
        <v>3508</v>
      </c>
      <c r="F13" s="39"/>
    </row>
    <row r="14" spans="1:6" s="9" customFormat="1" ht="30.75" customHeight="1">
      <c r="A14" s="67" t="s">
        <v>346</v>
      </c>
      <c r="B14" s="22"/>
      <c r="C14" s="266"/>
      <c r="D14" s="266"/>
      <c r="E14" s="266"/>
      <c r="F14" s="12"/>
    </row>
    <row r="15" s="9" customFormat="1" ht="16.5" customHeight="1">
      <c r="A15" s="34"/>
    </row>
  </sheetData>
  <sheetProtection/>
  <mergeCells count="2">
    <mergeCell ref="A2:F2"/>
    <mergeCell ref="A3:F3"/>
  </mergeCells>
  <printOptions/>
  <pageMargins left="0.6299212598425197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17"/>
  <sheetViews>
    <sheetView zoomScalePageLayoutView="0" workbookViewId="0" topLeftCell="A2">
      <selection activeCell="F12" sqref="F12"/>
    </sheetView>
  </sheetViews>
  <sheetFormatPr defaultColWidth="9.00390625" defaultRowHeight="14.25"/>
  <cols>
    <col min="1" max="1" width="28.125" style="1" customWidth="1"/>
    <col min="2" max="2" width="10.125" style="213" customWidth="1"/>
    <col min="3" max="3" width="28.125" style="195" customWidth="1"/>
    <col min="4" max="4" width="13.00390625" style="1" customWidth="1"/>
    <col min="5" max="16384" width="9.00390625" style="1" customWidth="1"/>
  </cols>
  <sheetData>
    <row r="1" ht="14.25">
      <c r="A1" s="110" t="s">
        <v>657</v>
      </c>
    </row>
    <row r="2" spans="1:4" ht="39.75" customHeight="1">
      <c r="A2" s="279" t="s">
        <v>1654</v>
      </c>
      <c r="B2" s="279"/>
      <c r="C2" s="279"/>
      <c r="D2" s="279"/>
    </row>
    <row r="3" ht="19.5" customHeight="1">
      <c r="D3" s="69" t="s">
        <v>535</v>
      </c>
    </row>
    <row r="4" spans="1:4" s="109" customFormat="1" ht="31.5" customHeight="1">
      <c r="A4" s="190" t="s">
        <v>1462</v>
      </c>
      <c r="B4" s="214" t="s">
        <v>1437</v>
      </c>
      <c r="C4" s="190" t="s">
        <v>1463</v>
      </c>
      <c r="D4" s="190" t="s">
        <v>180</v>
      </c>
    </row>
    <row r="5" spans="1:4" s="15" customFormat="1" ht="27" customHeight="1">
      <c r="A5" s="191" t="s">
        <v>1460</v>
      </c>
      <c r="B5" s="214"/>
      <c r="C5" s="190" t="s">
        <v>1461</v>
      </c>
      <c r="D5" s="192"/>
    </row>
    <row r="6" spans="1:4" s="15" customFormat="1" ht="27" customHeight="1">
      <c r="A6" s="193" t="s">
        <v>1438</v>
      </c>
      <c r="B6" s="214"/>
      <c r="C6" s="196" t="s">
        <v>1439</v>
      </c>
      <c r="D6" s="192"/>
    </row>
    <row r="7" spans="1:4" s="31" customFormat="1" ht="27" customHeight="1">
      <c r="A7" s="194" t="s">
        <v>1440</v>
      </c>
      <c r="B7" s="215"/>
      <c r="C7" s="197" t="s">
        <v>1455</v>
      </c>
      <c r="D7" s="30"/>
    </row>
    <row r="8" spans="1:4" s="15" customFormat="1" ht="27" customHeight="1">
      <c r="A8" s="194" t="s">
        <v>1442</v>
      </c>
      <c r="B8" s="215"/>
      <c r="C8" s="197" t="s">
        <v>1441</v>
      </c>
      <c r="D8" s="29"/>
    </row>
    <row r="9" spans="1:4" s="15" customFormat="1" ht="27" customHeight="1">
      <c r="A9" s="194" t="s">
        <v>1444</v>
      </c>
      <c r="B9" s="215"/>
      <c r="C9" s="197" t="s">
        <v>1443</v>
      </c>
      <c r="D9" s="29"/>
    </row>
    <row r="10" spans="1:4" s="15" customFormat="1" ht="27" customHeight="1">
      <c r="A10" s="194" t="s">
        <v>1446</v>
      </c>
      <c r="B10" s="215"/>
      <c r="C10" s="197" t="s">
        <v>1445</v>
      </c>
      <c r="D10" s="29"/>
    </row>
    <row r="11" spans="1:4" s="31" customFormat="1" ht="27" customHeight="1">
      <c r="A11" s="194" t="s">
        <v>1452</v>
      </c>
      <c r="B11" s="215"/>
      <c r="C11" s="197" t="s">
        <v>1456</v>
      </c>
      <c r="D11" s="30"/>
    </row>
    <row r="12" spans="1:4" s="15" customFormat="1" ht="27" customHeight="1">
      <c r="A12" s="194" t="s">
        <v>1448</v>
      </c>
      <c r="B12" s="215"/>
      <c r="C12" s="197" t="s">
        <v>1447</v>
      </c>
      <c r="D12" s="29"/>
    </row>
    <row r="13" spans="1:4" s="15" customFormat="1" ht="27" customHeight="1">
      <c r="A13" s="194" t="s">
        <v>1450</v>
      </c>
      <c r="B13" s="215"/>
      <c r="C13" s="197" t="s">
        <v>1449</v>
      </c>
      <c r="D13" s="29"/>
    </row>
    <row r="14" spans="1:4" s="31" customFormat="1" ht="27" customHeight="1">
      <c r="A14" s="194" t="s">
        <v>1453</v>
      </c>
      <c r="B14" s="215"/>
      <c r="C14" s="197" t="s">
        <v>1457</v>
      </c>
      <c r="D14" s="107"/>
    </row>
    <row r="15" spans="1:4" s="31" customFormat="1" ht="27" customHeight="1">
      <c r="A15" s="194" t="s">
        <v>1454</v>
      </c>
      <c r="B15" s="215"/>
      <c r="C15" s="197" t="s">
        <v>1458</v>
      </c>
      <c r="D15" s="107"/>
    </row>
    <row r="16" spans="1:4" s="31" customFormat="1" ht="27" customHeight="1">
      <c r="A16" s="194" t="s">
        <v>1451</v>
      </c>
      <c r="B16" s="215"/>
      <c r="C16" s="197" t="s">
        <v>1459</v>
      </c>
      <c r="D16" s="107"/>
    </row>
    <row r="17" spans="1:4" ht="18.75" customHeight="1">
      <c r="A17" s="280" t="s">
        <v>672</v>
      </c>
      <c r="B17" s="280"/>
      <c r="C17" s="280"/>
      <c r="D17" s="280"/>
    </row>
  </sheetData>
  <sheetProtection/>
  <mergeCells count="2">
    <mergeCell ref="A2:D2"/>
    <mergeCell ref="A17:D17"/>
  </mergeCells>
  <printOptions/>
  <pageMargins left="0.7086614173228347" right="0.39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7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9.00390625" style="4" customWidth="1"/>
    <col min="2" max="7" width="12.125" style="4" customWidth="1"/>
    <col min="8" max="16384" width="9.00390625" style="4" customWidth="1"/>
  </cols>
  <sheetData>
    <row r="1" ht="22.5" customHeight="1">
      <c r="A1" s="224" t="s">
        <v>1621</v>
      </c>
    </row>
    <row r="2" spans="1:7" ht="35.25" customHeight="1">
      <c r="A2" s="281" t="s">
        <v>1622</v>
      </c>
      <c r="B2" s="281"/>
      <c r="C2" s="281"/>
      <c r="D2" s="281"/>
      <c r="E2" s="281"/>
      <c r="F2" s="281"/>
      <c r="G2" s="281"/>
    </row>
    <row r="3" spans="1:7" ht="21" customHeight="1">
      <c r="A3" s="225"/>
      <c r="B3" s="225"/>
      <c r="C3" s="226"/>
      <c r="D3" s="226"/>
      <c r="E3" s="226"/>
      <c r="F3" s="226"/>
      <c r="G3" s="227" t="s">
        <v>161</v>
      </c>
    </row>
    <row r="4" spans="1:7" s="228" customFormat="1" ht="23.25" customHeight="1">
      <c r="A4" s="282" t="s">
        <v>382</v>
      </c>
      <c r="B4" s="282" t="s">
        <v>1623</v>
      </c>
      <c r="C4" s="282"/>
      <c r="D4" s="282"/>
      <c r="E4" s="282" t="s">
        <v>1624</v>
      </c>
      <c r="F4" s="282"/>
      <c r="G4" s="282"/>
    </row>
    <row r="5" spans="1:7" s="228" customFormat="1" ht="23.25" customHeight="1">
      <c r="A5" s="282"/>
      <c r="B5" s="229" t="s">
        <v>1625</v>
      </c>
      <c r="C5" s="229" t="s">
        <v>383</v>
      </c>
      <c r="D5" s="229" t="s">
        <v>384</v>
      </c>
      <c r="E5" s="229" t="s">
        <v>1625</v>
      </c>
      <c r="F5" s="229" t="s">
        <v>383</v>
      </c>
      <c r="G5" s="229" t="s">
        <v>384</v>
      </c>
    </row>
    <row r="6" spans="1:7" s="228" customFormat="1" ht="23.25" customHeight="1">
      <c r="A6" s="282"/>
      <c r="B6" s="230" t="s">
        <v>385</v>
      </c>
      <c r="C6" s="230" t="s">
        <v>386</v>
      </c>
      <c r="D6" s="230" t="s">
        <v>387</v>
      </c>
      <c r="E6" s="230" t="s">
        <v>388</v>
      </c>
      <c r="F6" s="230" t="s">
        <v>389</v>
      </c>
      <c r="G6" s="230" t="s">
        <v>390</v>
      </c>
    </row>
    <row r="7" spans="1:7" s="228" customFormat="1" ht="23.25" customHeight="1">
      <c r="A7" s="230" t="s">
        <v>1626</v>
      </c>
      <c r="B7" s="231">
        <f>C7+D7</f>
        <v>1054500</v>
      </c>
      <c r="C7" s="232">
        <v>509500</v>
      </c>
      <c r="D7" s="232">
        <v>545000</v>
      </c>
      <c r="E7" s="231">
        <f>F7+G7</f>
        <v>1054463</v>
      </c>
      <c r="F7" s="233">
        <v>509463</v>
      </c>
      <c r="G7" s="233">
        <v>545000</v>
      </c>
    </row>
  </sheetData>
  <sheetProtection/>
  <mergeCells count="4">
    <mergeCell ref="A2:G2"/>
    <mergeCell ref="A4:A6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42"/>
  <sheetViews>
    <sheetView zoomScalePageLayoutView="0" workbookViewId="0" topLeftCell="A1">
      <selection activeCell="K13" sqref="K13"/>
    </sheetView>
  </sheetViews>
  <sheetFormatPr defaultColWidth="9.00390625" defaultRowHeight="14.25"/>
  <cols>
    <col min="1" max="1" width="3.25390625" style="4" customWidth="1"/>
    <col min="2" max="2" width="18.875" style="4" customWidth="1"/>
    <col min="3" max="3" width="9.625" style="4" customWidth="1"/>
    <col min="4" max="4" width="8.50390625" style="4" customWidth="1"/>
    <col min="5" max="5" width="15.00390625" style="4" customWidth="1"/>
    <col min="6" max="6" width="13.875" style="4" customWidth="1"/>
    <col min="7" max="7" width="7.875" style="4" customWidth="1"/>
    <col min="8" max="8" width="9.125" style="108" customWidth="1"/>
    <col min="9" max="9" width="9.75390625" style="4" customWidth="1"/>
    <col min="10" max="16384" width="9.00390625" style="4" customWidth="1"/>
  </cols>
  <sheetData>
    <row r="1" spans="1:9" ht="14.25" customHeight="1">
      <c r="A1" s="288" t="s">
        <v>1532</v>
      </c>
      <c r="B1" s="289"/>
      <c r="C1" s="216"/>
      <c r="D1" s="216"/>
      <c r="E1" s="216"/>
      <c r="F1" s="216"/>
      <c r="G1" s="216"/>
      <c r="H1" s="217"/>
      <c r="I1" s="216"/>
    </row>
    <row r="2" spans="1:9" ht="24" customHeight="1">
      <c r="A2" s="287" t="s">
        <v>1533</v>
      </c>
      <c r="B2" s="287"/>
      <c r="C2" s="287"/>
      <c r="D2" s="287"/>
      <c r="E2" s="287"/>
      <c r="F2" s="287"/>
      <c r="G2" s="287"/>
      <c r="H2" s="287"/>
      <c r="I2" s="287"/>
    </row>
    <row r="3" spans="1:9" ht="33.75" customHeight="1">
      <c r="A3" s="218"/>
      <c r="B3" s="283" t="s">
        <v>161</v>
      </c>
      <c r="C3" s="283"/>
      <c r="D3" s="283"/>
      <c r="E3" s="283"/>
      <c r="F3" s="283"/>
      <c r="G3" s="283"/>
      <c r="H3" s="283"/>
      <c r="I3" s="283"/>
    </row>
    <row r="4" spans="1:9" s="68" customFormat="1" ht="42.75" customHeight="1">
      <c r="A4" s="219" t="s">
        <v>1534</v>
      </c>
      <c r="B4" s="220" t="s">
        <v>391</v>
      </c>
      <c r="C4" s="220" t="s">
        <v>392</v>
      </c>
      <c r="D4" s="220" t="s">
        <v>393</v>
      </c>
      <c r="E4" s="220" t="s">
        <v>394</v>
      </c>
      <c r="F4" s="220" t="s">
        <v>395</v>
      </c>
      <c r="G4" s="220" t="s">
        <v>396</v>
      </c>
      <c r="H4" s="221" t="s">
        <v>397</v>
      </c>
      <c r="I4" s="220" t="s">
        <v>1535</v>
      </c>
    </row>
    <row r="5" spans="1:9" s="6" customFormat="1" ht="35.25" customHeight="1">
      <c r="A5" s="284" t="s">
        <v>398</v>
      </c>
      <c r="B5" s="285"/>
      <c r="C5" s="285"/>
      <c r="D5" s="285"/>
      <c r="E5" s="285"/>
      <c r="F5" s="285"/>
      <c r="G5" s="286"/>
      <c r="H5" s="222">
        <f>SUM(H6:H40)</f>
        <v>179000</v>
      </c>
      <c r="I5" s="220"/>
    </row>
    <row r="6" spans="1:9" s="5" customFormat="1" ht="42" customHeight="1">
      <c r="A6" s="223">
        <v>1</v>
      </c>
      <c r="B6" s="198" t="s">
        <v>1499</v>
      </c>
      <c r="C6" s="198" t="s">
        <v>1536</v>
      </c>
      <c r="D6" s="198" t="s">
        <v>1471</v>
      </c>
      <c r="E6" s="198" t="s">
        <v>1537</v>
      </c>
      <c r="F6" s="198" t="s">
        <v>1538</v>
      </c>
      <c r="G6" s="198" t="s">
        <v>1539</v>
      </c>
      <c r="H6" s="223">
        <v>27000</v>
      </c>
      <c r="I6" s="200">
        <v>44713</v>
      </c>
    </row>
    <row r="7" spans="1:9" s="5" customFormat="1" ht="42" customHeight="1">
      <c r="A7" s="223">
        <v>2</v>
      </c>
      <c r="B7" s="198" t="s">
        <v>1477</v>
      </c>
      <c r="C7" s="198" t="s">
        <v>1478</v>
      </c>
      <c r="D7" s="198" t="s">
        <v>1479</v>
      </c>
      <c r="E7" s="198" t="s">
        <v>1537</v>
      </c>
      <c r="F7" s="198" t="s">
        <v>1538</v>
      </c>
      <c r="G7" s="198" t="s">
        <v>1480</v>
      </c>
      <c r="H7" s="223">
        <v>5000</v>
      </c>
      <c r="I7" s="200">
        <v>44593</v>
      </c>
    </row>
    <row r="8" spans="1:9" s="5" customFormat="1" ht="42" customHeight="1">
      <c r="A8" s="223">
        <v>3</v>
      </c>
      <c r="B8" s="198" t="s">
        <v>1475</v>
      </c>
      <c r="C8" s="198" t="s">
        <v>1476</v>
      </c>
      <c r="D8" s="198" t="s">
        <v>1540</v>
      </c>
      <c r="E8" s="198" t="s">
        <v>1537</v>
      </c>
      <c r="F8" s="198" t="s">
        <v>1538</v>
      </c>
      <c r="G8" s="198" t="s">
        <v>1539</v>
      </c>
      <c r="H8" s="223">
        <v>5000</v>
      </c>
      <c r="I8" s="200">
        <v>44713</v>
      </c>
    </row>
    <row r="9" spans="1:9" s="5" customFormat="1" ht="42" customHeight="1">
      <c r="A9" s="223">
        <v>4</v>
      </c>
      <c r="B9" s="198" t="s">
        <v>1481</v>
      </c>
      <c r="C9" s="198" t="s">
        <v>1482</v>
      </c>
      <c r="D9" s="198" t="s">
        <v>1541</v>
      </c>
      <c r="E9" s="198" t="s">
        <v>1542</v>
      </c>
      <c r="F9" s="198" t="s">
        <v>1483</v>
      </c>
      <c r="G9" s="198" t="s">
        <v>1539</v>
      </c>
      <c r="H9" s="223">
        <v>2000</v>
      </c>
      <c r="I9" s="200">
        <v>44593</v>
      </c>
    </row>
    <row r="10" spans="1:9" s="5" customFormat="1" ht="42" customHeight="1">
      <c r="A10" s="223">
        <v>5</v>
      </c>
      <c r="B10" s="198" t="s">
        <v>1543</v>
      </c>
      <c r="C10" s="198" t="s">
        <v>1544</v>
      </c>
      <c r="D10" s="198" t="s">
        <v>1541</v>
      </c>
      <c r="E10" s="198" t="s">
        <v>1542</v>
      </c>
      <c r="F10" s="198" t="s">
        <v>1483</v>
      </c>
      <c r="G10" s="198" t="s">
        <v>1539</v>
      </c>
      <c r="H10" s="223">
        <v>6000</v>
      </c>
      <c r="I10" s="200">
        <v>44713</v>
      </c>
    </row>
    <row r="11" spans="1:9" s="5" customFormat="1" ht="42" customHeight="1">
      <c r="A11" s="223">
        <v>6</v>
      </c>
      <c r="B11" s="198" t="s">
        <v>1545</v>
      </c>
      <c r="C11" s="198" t="s">
        <v>1546</v>
      </c>
      <c r="D11" s="198" t="s">
        <v>1541</v>
      </c>
      <c r="E11" s="198" t="s">
        <v>1542</v>
      </c>
      <c r="F11" s="198" t="s">
        <v>1483</v>
      </c>
      <c r="G11" s="198" t="s">
        <v>1539</v>
      </c>
      <c r="H11" s="223">
        <v>10000</v>
      </c>
      <c r="I11" s="200">
        <v>44713</v>
      </c>
    </row>
    <row r="12" spans="1:9" s="5" customFormat="1" ht="42" customHeight="1">
      <c r="A12" s="223">
        <v>7</v>
      </c>
      <c r="B12" s="198" t="s">
        <v>1547</v>
      </c>
      <c r="C12" s="198" t="s">
        <v>1548</v>
      </c>
      <c r="D12" s="198" t="s">
        <v>1472</v>
      </c>
      <c r="E12" s="198" t="s">
        <v>1549</v>
      </c>
      <c r="F12" s="198" t="s">
        <v>1473</v>
      </c>
      <c r="G12" s="198" t="s">
        <v>1539</v>
      </c>
      <c r="H12" s="223">
        <v>25000</v>
      </c>
      <c r="I12" s="200">
        <v>44593</v>
      </c>
    </row>
    <row r="13" spans="1:9" s="5" customFormat="1" ht="42" customHeight="1">
      <c r="A13" s="223">
        <v>8</v>
      </c>
      <c r="B13" s="198" t="s">
        <v>1550</v>
      </c>
      <c r="C13" s="198" t="s">
        <v>1551</v>
      </c>
      <c r="D13" s="198" t="s">
        <v>1472</v>
      </c>
      <c r="E13" s="198" t="s">
        <v>1549</v>
      </c>
      <c r="F13" s="198" t="s">
        <v>1473</v>
      </c>
      <c r="G13" s="198" t="s">
        <v>1539</v>
      </c>
      <c r="H13" s="223">
        <v>1800</v>
      </c>
      <c r="I13" s="200">
        <v>44713</v>
      </c>
    </row>
    <row r="14" spans="1:9" s="5" customFormat="1" ht="42" customHeight="1">
      <c r="A14" s="223">
        <v>9</v>
      </c>
      <c r="B14" s="198" t="s">
        <v>1552</v>
      </c>
      <c r="C14" s="198" t="s">
        <v>1553</v>
      </c>
      <c r="D14" s="198" t="s">
        <v>1472</v>
      </c>
      <c r="E14" s="198" t="s">
        <v>1549</v>
      </c>
      <c r="F14" s="198" t="s">
        <v>1473</v>
      </c>
      <c r="G14" s="198" t="s">
        <v>1539</v>
      </c>
      <c r="H14" s="223">
        <f>19000-1500-3000</f>
        <v>14500</v>
      </c>
      <c r="I14" s="200">
        <v>44713</v>
      </c>
    </row>
    <row r="15" spans="1:9" s="5" customFormat="1" ht="42" customHeight="1">
      <c r="A15" s="223">
        <v>10</v>
      </c>
      <c r="B15" s="198" t="s">
        <v>1554</v>
      </c>
      <c r="C15" s="198" t="s">
        <v>1555</v>
      </c>
      <c r="D15" s="198" t="s">
        <v>1472</v>
      </c>
      <c r="E15" s="198" t="s">
        <v>1549</v>
      </c>
      <c r="F15" s="198" t="s">
        <v>1473</v>
      </c>
      <c r="G15" s="198" t="s">
        <v>1539</v>
      </c>
      <c r="H15" s="223">
        <v>7000</v>
      </c>
      <c r="I15" s="200">
        <v>44713</v>
      </c>
    </row>
    <row r="16" spans="1:9" s="5" customFormat="1" ht="42" customHeight="1">
      <c r="A16" s="223">
        <v>11</v>
      </c>
      <c r="B16" s="198" t="s">
        <v>1556</v>
      </c>
      <c r="C16" s="198" t="s">
        <v>1557</v>
      </c>
      <c r="D16" s="198" t="s">
        <v>1558</v>
      </c>
      <c r="E16" s="198" t="s">
        <v>1559</v>
      </c>
      <c r="F16" s="198" t="s">
        <v>1560</v>
      </c>
      <c r="G16" s="198" t="s">
        <v>1539</v>
      </c>
      <c r="H16" s="223">
        <v>2500</v>
      </c>
      <c r="I16" s="200">
        <v>44593</v>
      </c>
    </row>
    <row r="17" spans="1:9" s="5" customFormat="1" ht="42" customHeight="1">
      <c r="A17" s="223">
        <v>12</v>
      </c>
      <c r="B17" s="198" t="s">
        <v>1561</v>
      </c>
      <c r="C17" s="198" t="s">
        <v>1562</v>
      </c>
      <c r="D17" s="198" t="s">
        <v>1558</v>
      </c>
      <c r="E17" s="198" t="s">
        <v>1559</v>
      </c>
      <c r="F17" s="198" t="s">
        <v>1560</v>
      </c>
      <c r="G17" s="198" t="s">
        <v>1539</v>
      </c>
      <c r="H17" s="223">
        <v>2700</v>
      </c>
      <c r="I17" s="200">
        <v>44593</v>
      </c>
    </row>
    <row r="18" spans="1:9" s="5" customFormat="1" ht="42" customHeight="1">
      <c r="A18" s="223">
        <v>13</v>
      </c>
      <c r="B18" s="198" t="s">
        <v>1487</v>
      </c>
      <c r="C18" s="198" t="s">
        <v>1488</v>
      </c>
      <c r="D18" s="198" t="s">
        <v>1471</v>
      </c>
      <c r="E18" s="198" t="s">
        <v>1559</v>
      </c>
      <c r="F18" s="198" t="s">
        <v>1489</v>
      </c>
      <c r="G18" s="198" t="s">
        <v>1539</v>
      </c>
      <c r="H18" s="223">
        <v>500</v>
      </c>
      <c r="I18" s="200">
        <v>44713</v>
      </c>
    </row>
    <row r="19" spans="1:9" s="5" customFormat="1" ht="42" customHeight="1">
      <c r="A19" s="223">
        <v>14</v>
      </c>
      <c r="B19" s="198" t="s">
        <v>1563</v>
      </c>
      <c r="C19" s="198" t="s">
        <v>1564</v>
      </c>
      <c r="D19" s="198" t="s">
        <v>1565</v>
      </c>
      <c r="E19" s="198" t="s">
        <v>1566</v>
      </c>
      <c r="F19" s="198" t="s">
        <v>1567</v>
      </c>
      <c r="G19" s="198" t="s">
        <v>1539</v>
      </c>
      <c r="H19" s="223">
        <f>4000+3000</f>
        <v>7000</v>
      </c>
      <c r="I19" s="200">
        <v>44713</v>
      </c>
    </row>
    <row r="20" spans="1:9" s="5" customFormat="1" ht="42" customHeight="1">
      <c r="A20" s="223">
        <v>15</v>
      </c>
      <c r="B20" s="198" t="s">
        <v>1493</v>
      </c>
      <c r="C20" s="198" t="s">
        <v>1494</v>
      </c>
      <c r="D20" s="198" t="s">
        <v>1568</v>
      </c>
      <c r="E20" s="198" t="s">
        <v>1495</v>
      </c>
      <c r="F20" s="198" t="s">
        <v>1569</v>
      </c>
      <c r="G20" s="198" t="s">
        <v>1539</v>
      </c>
      <c r="H20" s="223">
        <v>1500</v>
      </c>
      <c r="I20" s="200">
        <v>44713</v>
      </c>
    </row>
    <row r="21" spans="1:9" s="5" customFormat="1" ht="42" customHeight="1">
      <c r="A21" s="223">
        <v>16</v>
      </c>
      <c r="B21" s="198" t="s">
        <v>1570</v>
      </c>
      <c r="C21" s="198" t="s">
        <v>1484</v>
      </c>
      <c r="D21" s="198" t="s">
        <v>1540</v>
      </c>
      <c r="E21" s="198" t="s">
        <v>1571</v>
      </c>
      <c r="F21" s="198" t="s">
        <v>1572</v>
      </c>
      <c r="G21" s="198" t="s">
        <v>1539</v>
      </c>
      <c r="H21" s="223">
        <v>1000</v>
      </c>
      <c r="I21" s="200">
        <v>44713</v>
      </c>
    </row>
    <row r="22" spans="1:9" s="5" customFormat="1" ht="42" customHeight="1">
      <c r="A22" s="223">
        <v>17</v>
      </c>
      <c r="B22" s="198" t="s">
        <v>1573</v>
      </c>
      <c r="C22" s="198" t="s">
        <v>1574</v>
      </c>
      <c r="D22" s="198" t="s">
        <v>1472</v>
      </c>
      <c r="E22" s="198" t="s">
        <v>1549</v>
      </c>
      <c r="F22" s="198" t="s">
        <v>1473</v>
      </c>
      <c r="G22" s="198" t="s">
        <v>1539</v>
      </c>
      <c r="H22" s="223">
        <v>2000</v>
      </c>
      <c r="I22" s="200">
        <v>44835</v>
      </c>
    </row>
    <row r="23" spans="1:9" s="5" customFormat="1" ht="42" customHeight="1">
      <c r="A23" s="223">
        <v>18</v>
      </c>
      <c r="B23" s="198" t="s">
        <v>1575</v>
      </c>
      <c r="C23" s="198" t="s">
        <v>1576</v>
      </c>
      <c r="D23" s="198" t="s">
        <v>1497</v>
      </c>
      <c r="E23" s="198" t="s">
        <v>1549</v>
      </c>
      <c r="F23" s="198" t="s">
        <v>1473</v>
      </c>
      <c r="G23" s="198" t="s">
        <v>1539</v>
      </c>
      <c r="H23" s="223">
        <v>8000</v>
      </c>
      <c r="I23" s="200">
        <v>44835</v>
      </c>
    </row>
    <row r="24" spans="1:9" ht="42" customHeight="1">
      <c r="A24" s="223">
        <v>19</v>
      </c>
      <c r="B24" s="198" t="s">
        <v>1577</v>
      </c>
      <c r="C24" s="198" t="s">
        <v>1578</v>
      </c>
      <c r="D24" s="198" t="s">
        <v>1497</v>
      </c>
      <c r="E24" s="198" t="s">
        <v>1537</v>
      </c>
      <c r="F24" s="198" t="s">
        <v>1473</v>
      </c>
      <c r="G24" s="198" t="s">
        <v>1539</v>
      </c>
      <c r="H24" s="223">
        <v>12500</v>
      </c>
      <c r="I24" s="200">
        <v>44835</v>
      </c>
    </row>
    <row r="25" spans="1:9" ht="42" customHeight="1">
      <c r="A25" s="223">
        <v>20</v>
      </c>
      <c r="B25" s="198" t="s">
        <v>1579</v>
      </c>
      <c r="C25" s="198" t="s">
        <v>1574</v>
      </c>
      <c r="D25" s="198" t="s">
        <v>1471</v>
      </c>
      <c r="E25" s="198" t="s">
        <v>1559</v>
      </c>
      <c r="F25" s="198" t="s">
        <v>1580</v>
      </c>
      <c r="G25" s="198" t="s">
        <v>1539</v>
      </c>
      <c r="H25" s="223">
        <v>5000</v>
      </c>
      <c r="I25" s="200">
        <v>44835</v>
      </c>
    </row>
    <row r="26" spans="1:9" ht="42" customHeight="1">
      <c r="A26" s="223">
        <v>21</v>
      </c>
      <c r="B26" s="198" t="s">
        <v>1581</v>
      </c>
      <c r="C26" s="198" t="s">
        <v>1582</v>
      </c>
      <c r="D26" s="198" t="s">
        <v>1471</v>
      </c>
      <c r="E26" s="198" t="s">
        <v>1542</v>
      </c>
      <c r="F26" s="198" t="s">
        <v>1483</v>
      </c>
      <c r="G26" s="198" t="s">
        <v>1539</v>
      </c>
      <c r="H26" s="223">
        <v>8500</v>
      </c>
      <c r="I26" s="200">
        <v>44835</v>
      </c>
    </row>
    <row r="27" spans="1:9" ht="42" customHeight="1">
      <c r="A27" s="223">
        <v>22</v>
      </c>
      <c r="B27" s="198" t="s">
        <v>1583</v>
      </c>
      <c r="C27" s="198" t="s">
        <v>1584</v>
      </c>
      <c r="D27" s="198" t="s">
        <v>1472</v>
      </c>
      <c r="E27" s="198" t="s">
        <v>1549</v>
      </c>
      <c r="F27" s="198" t="s">
        <v>1549</v>
      </c>
      <c r="G27" s="198" t="s">
        <v>1539</v>
      </c>
      <c r="H27" s="223">
        <v>1500</v>
      </c>
      <c r="I27" s="200">
        <v>44713</v>
      </c>
    </row>
    <row r="28" spans="1:9" ht="42" customHeight="1">
      <c r="A28" s="223">
        <v>23</v>
      </c>
      <c r="B28" s="198" t="s">
        <v>1585</v>
      </c>
      <c r="C28" s="198" t="s">
        <v>1586</v>
      </c>
      <c r="D28" s="198" t="s">
        <v>1565</v>
      </c>
      <c r="E28" s="198" t="s">
        <v>1549</v>
      </c>
      <c r="F28" s="198" t="s">
        <v>1549</v>
      </c>
      <c r="G28" s="198" t="s">
        <v>1539</v>
      </c>
      <c r="H28" s="223">
        <v>3000</v>
      </c>
      <c r="I28" s="200">
        <v>44713</v>
      </c>
    </row>
    <row r="29" spans="1:9" ht="42" customHeight="1">
      <c r="A29" s="223">
        <v>24</v>
      </c>
      <c r="B29" s="198" t="s">
        <v>1587</v>
      </c>
      <c r="C29" s="198" t="s">
        <v>1485</v>
      </c>
      <c r="D29" s="198" t="s">
        <v>1588</v>
      </c>
      <c r="E29" s="198" t="s">
        <v>1537</v>
      </c>
      <c r="F29" s="198" t="s">
        <v>1538</v>
      </c>
      <c r="G29" s="198" t="s">
        <v>1466</v>
      </c>
      <c r="H29" s="223">
        <v>6765</v>
      </c>
      <c r="I29" s="200">
        <v>44805</v>
      </c>
    </row>
    <row r="30" spans="1:9" ht="42" customHeight="1">
      <c r="A30" s="223">
        <v>25</v>
      </c>
      <c r="B30" s="198" t="s">
        <v>1589</v>
      </c>
      <c r="C30" s="198" t="s">
        <v>1590</v>
      </c>
      <c r="D30" s="198" t="s">
        <v>1472</v>
      </c>
      <c r="E30" s="198" t="s">
        <v>1549</v>
      </c>
      <c r="F30" s="198" t="s">
        <v>1473</v>
      </c>
      <c r="G30" s="198" t="s">
        <v>1466</v>
      </c>
      <c r="H30" s="223">
        <v>1300</v>
      </c>
      <c r="I30" s="200">
        <v>44743</v>
      </c>
    </row>
    <row r="31" spans="1:9" ht="42" customHeight="1">
      <c r="A31" s="223">
        <v>26</v>
      </c>
      <c r="B31" s="198" t="s">
        <v>1591</v>
      </c>
      <c r="C31" s="198" t="s">
        <v>1592</v>
      </c>
      <c r="D31" s="198" t="s">
        <v>1593</v>
      </c>
      <c r="E31" s="198" t="s">
        <v>1594</v>
      </c>
      <c r="F31" s="198" t="s">
        <v>1595</v>
      </c>
      <c r="G31" s="198" t="s">
        <v>1466</v>
      </c>
      <c r="H31" s="223">
        <v>200</v>
      </c>
      <c r="I31" s="200">
        <v>44743</v>
      </c>
    </row>
    <row r="32" spans="1:9" ht="42" customHeight="1">
      <c r="A32" s="223">
        <v>27</v>
      </c>
      <c r="B32" s="198" t="s">
        <v>1596</v>
      </c>
      <c r="C32" s="198" t="s">
        <v>1597</v>
      </c>
      <c r="D32" s="198" t="s">
        <v>1598</v>
      </c>
      <c r="E32" s="198" t="s">
        <v>1559</v>
      </c>
      <c r="F32" s="198" t="s">
        <v>1559</v>
      </c>
      <c r="G32" s="198" t="s">
        <v>1466</v>
      </c>
      <c r="H32" s="223">
        <v>3500</v>
      </c>
      <c r="I32" s="200">
        <v>44805</v>
      </c>
    </row>
    <row r="33" spans="1:9" ht="42" customHeight="1">
      <c r="A33" s="223">
        <v>28</v>
      </c>
      <c r="B33" s="198" t="s">
        <v>1464</v>
      </c>
      <c r="C33" s="198" t="s">
        <v>1465</v>
      </c>
      <c r="D33" s="198" t="s">
        <v>1599</v>
      </c>
      <c r="E33" s="198" t="s">
        <v>1542</v>
      </c>
      <c r="F33" s="198" t="s">
        <v>1542</v>
      </c>
      <c r="G33" s="198" t="s">
        <v>1466</v>
      </c>
      <c r="H33" s="223">
        <v>2500</v>
      </c>
      <c r="I33" s="200">
        <v>44805</v>
      </c>
    </row>
    <row r="34" spans="1:9" ht="42" customHeight="1">
      <c r="A34" s="223">
        <v>29</v>
      </c>
      <c r="B34" s="198" t="s">
        <v>1467</v>
      </c>
      <c r="C34" s="198" t="s">
        <v>1468</v>
      </c>
      <c r="D34" s="198" t="s">
        <v>1600</v>
      </c>
      <c r="E34" s="198" t="s">
        <v>1469</v>
      </c>
      <c r="F34" s="198" t="s">
        <v>1469</v>
      </c>
      <c r="G34" s="198" t="s">
        <v>1466</v>
      </c>
      <c r="H34" s="223">
        <v>1000</v>
      </c>
      <c r="I34" s="200">
        <v>44805</v>
      </c>
    </row>
    <row r="35" spans="1:9" ht="42" customHeight="1">
      <c r="A35" s="223">
        <v>30</v>
      </c>
      <c r="B35" s="198" t="s">
        <v>1601</v>
      </c>
      <c r="C35" s="198" t="s">
        <v>1602</v>
      </c>
      <c r="D35" s="198" t="s">
        <v>1603</v>
      </c>
      <c r="E35" s="198" t="s">
        <v>1604</v>
      </c>
      <c r="F35" s="198" t="s">
        <v>1605</v>
      </c>
      <c r="G35" s="198" t="s">
        <v>1466</v>
      </c>
      <c r="H35" s="223">
        <v>700</v>
      </c>
      <c r="I35" s="200">
        <v>44743</v>
      </c>
    </row>
    <row r="36" spans="1:9" ht="42" customHeight="1">
      <c r="A36" s="223">
        <v>31</v>
      </c>
      <c r="B36" s="198" t="s">
        <v>1606</v>
      </c>
      <c r="C36" s="198" t="s">
        <v>1607</v>
      </c>
      <c r="D36" s="198" t="s">
        <v>1608</v>
      </c>
      <c r="E36" s="198" t="s">
        <v>1609</v>
      </c>
      <c r="F36" s="198" t="s">
        <v>1609</v>
      </c>
      <c r="G36" s="198" t="s">
        <v>1466</v>
      </c>
      <c r="H36" s="223">
        <v>385</v>
      </c>
      <c r="I36" s="200">
        <v>44743</v>
      </c>
    </row>
    <row r="37" spans="1:9" ht="42" customHeight="1">
      <c r="A37" s="223">
        <v>32</v>
      </c>
      <c r="B37" s="198" t="s">
        <v>1610</v>
      </c>
      <c r="C37" s="198" t="s">
        <v>1611</v>
      </c>
      <c r="D37" s="198" t="s">
        <v>1612</v>
      </c>
      <c r="E37" s="198" t="s">
        <v>1474</v>
      </c>
      <c r="F37" s="198" t="s">
        <v>1474</v>
      </c>
      <c r="G37" s="198" t="s">
        <v>1466</v>
      </c>
      <c r="H37" s="223">
        <v>1400</v>
      </c>
      <c r="I37" s="200">
        <v>44805</v>
      </c>
    </row>
    <row r="38" spans="1:9" ht="42" customHeight="1">
      <c r="A38" s="223">
        <v>33</v>
      </c>
      <c r="B38" s="198" t="s">
        <v>1613</v>
      </c>
      <c r="C38" s="198" t="s">
        <v>1614</v>
      </c>
      <c r="D38" s="198" t="s">
        <v>1615</v>
      </c>
      <c r="E38" s="198" t="s">
        <v>1474</v>
      </c>
      <c r="F38" s="198" t="s">
        <v>1474</v>
      </c>
      <c r="G38" s="198" t="s">
        <v>1466</v>
      </c>
      <c r="H38" s="223">
        <v>600</v>
      </c>
      <c r="I38" s="200">
        <v>44805</v>
      </c>
    </row>
    <row r="39" spans="1:9" ht="42" customHeight="1">
      <c r="A39" s="223">
        <v>34</v>
      </c>
      <c r="B39" s="198" t="s">
        <v>1616</v>
      </c>
      <c r="C39" s="198" t="s">
        <v>1617</v>
      </c>
      <c r="D39" s="198" t="s">
        <v>1498</v>
      </c>
      <c r="E39" s="198" t="s">
        <v>1618</v>
      </c>
      <c r="F39" s="198" t="s">
        <v>1618</v>
      </c>
      <c r="G39" s="198" t="s">
        <v>1466</v>
      </c>
      <c r="H39" s="223">
        <v>1000</v>
      </c>
      <c r="I39" s="200">
        <v>44805</v>
      </c>
    </row>
    <row r="40" spans="1:9" ht="42" customHeight="1">
      <c r="A40" s="223">
        <v>35</v>
      </c>
      <c r="B40" s="198" t="s">
        <v>1619</v>
      </c>
      <c r="C40" s="198" t="s">
        <v>1470</v>
      </c>
      <c r="D40" s="198" t="s">
        <v>1498</v>
      </c>
      <c r="E40" s="198" t="s">
        <v>1620</v>
      </c>
      <c r="F40" s="198" t="s">
        <v>1620</v>
      </c>
      <c r="G40" s="198" t="s">
        <v>1466</v>
      </c>
      <c r="H40" s="223">
        <v>650</v>
      </c>
      <c r="I40" s="200">
        <v>44805</v>
      </c>
    </row>
    <row r="41" spans="1:9" ht="42" customHeight="1">
      <c r="A41" s="198">
        <v>36</v>
      </c>
      <c r="B41" s="198" t="s">
        <v>1490</v>
      </c>
      <c r="C41" s="198" t="s">
        <v>1491</v>
      </c>
      <c r="D41" s="198" t="s">
        <v>1498</v>
      </c>
      <c r="E41" s="198" t="s">
        <v>1492</v>
      </c>
      <c r="F41" s="198" t="s">
        <v>1492</v>
      </c>
      <c r="G41" s="198" t="s">
        <v>1486</v>
      </c>
      <c r="H41" s="199">
        <v>1800</v>
      </c>
      <c r="I41" s="200">
        <v>44317</v>
      </c>
    </row>
    <row r="42" spans="1:9" ht="42" customHeight="1">
      <c r="A42" s="198">
        <v>37</v>
      </c>
      <c r="B42" s="198" t="s">
        <v>1493</v>
      </c>
      <c r="C42" s="198" t="s">
        <v>1494</v>
      </c>
      <c r="D42" s="198" t="s">
        <v>1498</v>
      </c>
      <c r="E42" s="198" t="s">
        <v>1495</v>
      </c>
      <c r="F42" s="198" t="s">
        <v>1496</v>
      </c>
      <c r="G42" s="198" t="s">
        <v>1486</v>
      </c>
      <c r="H42" s="199">
        <v>1000</v>
      </c>
      <c r="I42" s="200">
        <v>44317</v>
      </c>
    </row>
  </sheetData>
  <sheetProtection/>
  <mergeCells count="4">
    <mergeCell ref="B3:I3"/>
    <mergeCell ref="A5:G5"/>
    <mergeCell ref="A2:I2"/>
    <mergeCell ref="A1:B1"/>
  </mergeCells>
  <dataValidations count="1">
    <dataValidation type="list" allowBlank="1" showInputMessage="1" showErrorMessage="1" sqref="D10">
      <formula1>#REF!</formula1>
    </dataValidation>
  </dataValidation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scale="90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27"/>
  <sheetViews>
    <sheetView zoomScalePageLayoutView="0" workbookViewId="0" topLeftCell="A7">
      <selection activeCell="F22" sqref="F22"/>
    </sheetView>
  </sheetViews>
  <sheetFormatPr defaultColWidth="9.00390625" defaultRowHeight="14.25"/>
  <cols>
    <col min="1" max="1" width="54.75390625" style="216" customWidth="1"/>
    <col min="2" max="2" width="23.125" style="216" customWidth="1"/>
    <col min="3" max="3" width="10.75390625" style="216" bestFit="1" customWidth="1"/>
    <col min="4" max="16384" width="9.00390625" style="216" customWidth="1"/>
  </cols>
  <sheetData>
    <row r="1" ht="14.25">
      <c r="A1" s="234" t="s">
        <v>1627</v>
      </c>
    </row>
    <row r="2" spans="1:2" ht="36.75" customHeight="1">
      <c r="A2" s="290" t="s">
        <v>1628</v>
      </c>
      <c r="B2" s="290"/>
    </row>
    <row r="3" spans="1:2" ht="21" customHeight="1">
      <c r="A3" s="235"/>
      <c r="B3" s="236" t="s">
        <v>161</v>
      </c>
    </row>
    <row r="4" spans="1:2" s="237" customFormat="1" ht="21" customHeight="1">
      <c r="A4" s="220" t="s">
        <v>121</v>
      </c>
      <c r="B4" s="220" t="s">
        <v>399</v>
      </c>
    </row>
    <row r="5" spans="1:3" s="240" customFormat="1" ht="21" customHeight="1">
      <c r="A5" s="238" t="s">
        <v>1629</v>
      </c>
      <c r="B5" s="222">
        <f>SUM(B6:B7)</f>
        <v>875294</v>
      </c>
      <c r="C5" s="239"/>
    </row>
    <row r="6" spans="1:2" ht="21" customHeight="1">
      <c r="A6" s="241" t="s">
        <v>400</v>
      </c>
      <c r="B6" s="233">
        <v>489294</v>
      </c>
    </row>
    <row r="7" spans="1:2" ht="21" customHeight="1">
      <c r="A7" s="241" t="s">
        <v>401</v>
      </c>
      <c r="B7" s="233">
        <v>386000</v>
      </c>
    </row>
    <row r="8" spans="1:2" s="240" customFormat="1" ht="21" customHeight="1">
      <c r="A8" s="238" t="s">
        <v>1630</v>
      </c>
      <c r="B8" s="222">
        <v>875500</v>
      </c>
    </row>
    <row r="9" spans="1:2" ht="21" customHeight="1">
      <c r="A9" s="241" t="s">
        <v>400</v>
      </c>
      <c r="B9" s="233">
        <v>489500</v>
      </c>
    </row>
    <row r="10" spans="1:2" ht="21" customHeight="1">
      <c r="A10" s="241" t="s">
        <v>401</v>
      </c>
      <c r="B10" s="233">
        <v>386000</v>
      </c>
    </row>
    <row r="11" spans="1:2" s="240" customFormat="1" ht="21" customHeight="1">
      <c r="A11" s="238" t="s">
        <v>1631</v>
      </c>
      <c r="B11" s="222">
        <f>SUM(B12:B15)</f>
        <v>263900</v>
      </c>
    </row>
    <row r="12" spans="1:2" ht="21" customHeight="1">
      <c r="A12" s="241" t="s">
        <v>1632</v>
      </c>
      <c r="B12" s="233">
        <v>20000</v>
      </c>
    </row>
    <row r="13" spans="1:2" ht="21" customHeight="1">
      <c r="A13" s="241" t="s">
        <v>1633</v>
      </c>
      <c r="B13" s="233">
        <v>84900</v>
      </c>
    </row>
    <row r="14" spans="1:2" ht="21" customHeight="1">
      <c r="A14" s="241" t="s">
        <v>1634</v>
      </c>
      <c r="B14" s="233">
        <v>159000</v>
      </c>
    </row>
    <row r="15" spans="1:2" ht="21" customHeight="1">
      <c r="A15" s="241" t="s">
        <v>1635</v>
      </c>
      <c r="B15" s="233"/>
    </row>
    <row r="16" spans="1:2" s="240" customFormat="1" ht="21" customHeight="1">
      <c r="A16" s="238" t="s">
        <v>1636</v>
      </c>
      <c r="B16" s="222">
        <f>SUM(B17:B18)</f>
        <v>85472</v>
      </c>
    </row>
    <row r="17" spans="1:2" ht="21" customHeight="1">
      <c r="A17" s="241" t="s">
        <v>402</v>
      </c>
      <c r="B17" s="233">
        <v>85472</v>
      </c>
    </row>
    <row r="18" spans="1:2" ht="21" customHeight="1">
      <c r="A18" s="241" t="s">
        <v>403</v>
      </c>
      <c r="B18" s="233"/>
    </row>
    <row r="19" spans="1:2" s="240" customFormat="1" ht="21" customHeight="1">
      <c r="A19" s="238" t="s">
        <v>1637</v>
      </c>
      <c r="B19" s="222">
        <f>SUM(B20:B21)</f>
        <v>33657</v>
      </c>
    </row>
    <row r="20" spans="1:2" ht="21" customHeight="1">
      <c r="A20" s="241" t="s">
        <v>404</v>
      </c>
      <c r="B20" s="233">
        <v>17415</v>
      </c>
    </row>
    <row r="21" spans="1:2" ht="21" customHeight="1">
      <c r="A21" s="241" t="s">
        <v>405</v>
      </c>
      <c r="B21" s="233">
        <v>16242</v>
      </c>
    </row>
    <row r="22" spans="1:2" s="240" customFormat="1" ht="21" customHeight="1">
      <c r="A22" s="238" t="s">
        <v>1638</v>
      </c>
      <c r="B22" s="222">
        <f>SUM(B23:B24)</f>
        <v>1054463</v>
      </c>
    </row>
    <row r="23" spans="1:2" ht="21" customHeight="1">
      <c r="A23" s="241" t="s">
        <v>400</v>
      </c>
      <c r="B23" s="233">
        <v>509463</v>
      </c>
    </row>
    <row r="24" spans="1:2" ht="21" customHeight="1">
      <c r="A24" s="241" t="s">
        <v>401</v>
      </c>
      <c r="B24" s="233">
        <v>545000</v>
      </c>
    </row>
    <row r="25" spans="1:2" s="240" customFormat="1" ht="21" customHeight="1">
      <c r="A25" s="238" t="s">
        <v>1639</v>
      </c>
      <c r="B25" s="222">
        <f>SUM(B26:B27)</f>
        <v>1054500</v>
      </c>
    </row>
    <row r="26" spans="1:2" ht="21" customHeight="1">
      <c r="A26" s="241" t="s">
        <v>400</v>
      </c>
      <c r="B26" s="233">
        <v>509500</v>
      </c>
    </row>
    <row r="27" spans="1:2" ht="21" customHeight="1">
      <c r="A27" s="241" t="s">
        <v>401</v>
      </c>
      <c r="B27" s="233">
        <v>545000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35"/>
  <sheetViews>
    <sheetView showGridLines="0" showZeros="0" workbookViewId="0" topLeftCell="A1">
      <selection activeCell="I29" sqref="I29"/>
    </sheetView>
  </sheetViews>
  <sheetFormatPr defaultColWidth="9.125" defaultRowHeight="14.25"/>
  <cols>
    <col min="1" max="1" width="24.00390625" style="34" customWidth="1"/>
    <col min="2" max="3" width="10.75390625" style="9" customWidth="1"/>
    <col min="4" max="4" width="10.75390625" style="40" customWidth="1"/>
    <col min="5" max="5" width="10.75390625" style="9" customWidth="1"/>
    <col min="6" max="6" width="10.75390625" style="35" customWidth="1"/>
    <col min="7" max="16384" width="9.125" style="1" customWidth="1"/>
  </cols>
  <sheetData>
    <row r="1" ht="14.25">
      <c r="A1" s="57" t="s">
        <v>532</v>
      </c>
    </row>
    <row r="2" spans="1:6" s="9" customFormat="1" ht="33.75" customHeight="1">
      <c r="A2" s="269" t="s">
        <v>1501</v>
      </c>
      <c r="B2" s="269"/>
      <c r="C2" s="269"/>
      <c r="D2" s="269"/>
      <c r="E2" s="269"/>
      <c r="F2" s="269"/>
    </row>
    <row r="3" spans="1:6" s="9" customFormat="1" ht="16.5" customHeight="1">
      <c r="A3" s="34"/>
      <c r="B3" s="44"/>
      <c r="C3" s="44"/>
      <c r="D3" s="81"/>
      <c r="E3" s="44"/>
      <c r="F3" s="242" t="s">
        <v>298</v>
      </c>
    </row>
    <row r="4" spans="1:6" s="9" customFormat="1" ht="39.75" customHeight="1">
      <c r="A4" s="159" t="s">
        <v>376</v>
      </c>
      <c r="B4" s="145" t="s">
        <v>142</v>
      </c>
      <c r="C4" s="145" t="s">
        <v>107</v>
      </c>
      <c r="D4" s="161" t="s">
        <v>501</v>
      </c>
      <c r="E4" s="145" t="s">
        <v>180</v>
      </c>
      <c r="F4" s="162" t="s">
        <v>673</v>
      </c>
    </row>
    <row r="5" spans="1:6" s="9" customFormat="1" ht="18.75" customHeight="1">
      <c r="A5" s="45" t="s">
        <v>377</v>
      </c>
      <c r="B5" s="26">
        <f>B6+B30</f>
        <v>534816</v>
      </c>
      <c r="C5" s="26">
        <f>C6+C30</f>
        <v>110000</v>
      </c>
      <c r="D5" s="43">
        <f>D6+D30</f>
        <v>691293</v>
      </c>
      <c r="E5" s="26">
        <f>E6+E30</f>
        <v>691293</v>
      </c>
      <c r="F5" s="37" t="s">
        <v>529</v>
      </c>
    </row>
    <row r="6" spans="1:6" s="9" customFormat="1" ht="18.75" customHeight="1">
      <c r="A6" s="46" t="s">
        <v>331</v>
      </c>
      <c r="B6" s="26">
        <f>B7+B22</f>
        <v>125400</v>
      </c>
      <c r="C6" s="26">
        <f>C7+C22</f>
        <v>110000</v>
      </c>
      <c r="D6" s="43">
        <f>D7+D22</f>
        <v>102211</v>
      </c>
      <c r="E6" s="26">
        <f>E7+E22</f>
        <v>102211</v>
      </c>
      <c r="F6" s="37">
        <v>2.1</v>
      </c>
    </row>
    <row r="7" spans="1:6" s="123" customFormat="1" ht="18.75" customHeight="1">
      <c r="A7" s="120" t="s">
        <v>109</v>
      </c>
      <c r="B7" s="121">
        <f>SUM(B8:B21)</f>
        <v>74900</v>
      </c>
      <c r="C7" s="121">
        <f>SUM(C8:C21)</f>
        <v>35000</v>
      </c>
      <c r="D7" s="121">
        <f>SUM(D8:D21)</f>
        <v>35112</v>
      </c>
      <c r="E7" s="121">
        <f>SUM(E8:E21)</f>
        <v>35112</v>
      </c>
      <c r="F7" s="122">
        <v>-24.1</v>
      </c>
    </row>
    <row r="8" spans="1:6" s="9" customFormat="1" ht="18.75" customHeight="1">
      <c r="A8" s="47" t="s">
        <v>236</v>
      </c>
      <c r="B8" s="11">
        <v>33000</v>
      </c>
      <c r="C8" s="11">
        <v>4300</v>
      </c>
      <c r="D8" s="11">
        <v>3210</v>
      </c>
      <c r="E8" s="11">
        <v>3210</v>
      </c>
      <c r="F8" s="38">
        <v>-42.7</v>
      </c>
    </row>
    <row r="9" spans="1:6" s="9" customFormat="1" ht="18.75" customHeight="1">
      <c r="A9" s="47" t="s">
        <v>285</v>
      </c>
      <c r="B9" s="11">
        <v>8800</v>
      </c>
      <c r="C9" s="11">
        <v>5000</v>
      </c>
      <c r="D9" s="11">
        <v>5025</v>
      </c>
      <c r="E9" s="11">
        <v>5025</v>
      </c>
      <c r="F9" s="38">
        <v>-37.2</v>
      </c>
    </row>
    <row r="10" spans="1:6" s="9" customFormat="1" ht="18.75" customHeight="1">
      <c r="A10" s="47" t="s">
        <v>329</v>
      </c>
      <c r="B10" s="11">
        <v>2800</v>
      </c>
      <c r="C10" s="11">
        <v>4500</v>
      </c>
      <c r="D10" s="11">
        <v>3925</v>
      </c>
      <c r="E10" s="11">
        <v>3925</v>
      </c>
      <c r="F10" s="38">
        <v>51.7</v>
      </c>
    </row>
    <row r="11" spans="1:6" s="9" customFormat="1" ht="18.75" customHeight="1">
      <c r="A11" s="47" t="s">
        <v>76</v>
      </c>
      <c r="B11" s="11">
        <v>2500</v>
      </c>
      <c r="C11" s="11">
        <v>2000</v>
      </c>
      <c r="D11" s="11">
        <v>1457</v>
      </c>
      <c r="E11" s="11">
        <v>1457</v>
      </c>
      <c r="F11" s="38">
        <v>51.1</v>
      </c>
    </row>
    <row r="12" spans="1:6" s="9" customFormat="1" ht="18.75" customHeight="1">
      <c r="A12" s="47" t="s">
        <v>323</v>
      </c>
      <c r="B12" s="11">
        <v>3700</v>
      </c>
      <c r="C12" s="11">
        <v>2500</v>
      </c>
      <c r="D12" s="11">
        <v>2119</v>
      </c>
      <c r="E12" s="11">
        <v>2119</v>
      </c>
      <c r="F12" s="38">
        <v>-47.3</v>
      </c>
    </row>
    <row r="13" spans="1:6" s="9" customFormat="1" ht="18.75" customHeight="1">
      <c r="A13" s="47" t="s">
        <v>148</v>
      </c>
      <c r="B13" s="11">
        <v>1500</v>
      </c>
      <c r="C13" s="11">
        <v>1300</v>
      </c>
      <c r="D13" s="11">
        <v>3242</v>
      </c>
      <c r="E13" s="11">
        <v>3242</v>
      </c>
      <c r="F13" s="38">
        <v>149.4</v>
      </c>
    </row>
    <row r="14" spans="1:6" s="9" customFormat="1" ht="18.75" customHeight="1">
      <c r="A14" s="47" t="s">
        <v>320</v>
      </c>
      <c r="B14" s="11">
        <v>1100</v>
      </c>
      <c r="C14" s="11">
        <v>900</v>
      </c>
      <c r="D14" s="11">
        <v>798</v>
      </c>
      <c r="E14" s="11">
        <v>798</v>
      </c>
      <c r="F14" s="38">
        <v>-25.2</v>
      </c>
    </row>
    <row r="15" spans="1:6" s="9" customFormat="1" ht="18.75" customHeight="1">
      <c r="A15" s="47" t="s">
        <v>77</v>
      </c>
      <c r="B15" s="11">
        <v>1000</v>
      </c>
      <c r="C15" s="11">
        <v>900</v>
      </c>
      <c r="D15" s="11">
        <v>1806</v>
      </c>
      <c r="E15" s="11">
        <v>1806</v>
      </c>
      <c r="F15" s="38">
        <v>98.2</v>
      </c>
    </row>
    <row r="16" spans="1:6" s="9" customFormat="1" ht="18.75" customHeight="1">
      <c r="A16" s="47" t="s">
        <v>143</v>
      </c>
      <c r="B16" s="11">
        <v>2300</v>
      </c>
      <c r="C16" s="11">
        <v>200</v>
      </c>
      <c r="D16" s="11">
        <v>1742</v>
      </c>
      <c r="E16" s="11">
        <v>1742</v>
      </c>
      <c r="F16" s="38">
        <v>277.1</v>
      </c>
    </row>
    <row r="17" spans="1:6" s="9" customFormat="1" ht="18.75" customHeight="1">
      <c r="A17" s="47" t="s">
        <v>269</v>
      </c>
      <c r="B17" s="11">
        <v>6000</v>
      </c>
      <c r="C17" s="11">
        <v>3600</v>
      </c>
      <c r="D17" s="11">
        <v>2400</v>
      </c>
      <c r="E17" s="11">
        <v>2400</v>
      </c>
      <c r="F17" s="38">
        <v>-9.3</v>
      </c>
    </row>
    <row r="18" spans="1:6" s="9" customFormat="1" ht="18.75" customHeight="1">
      <c r="A18" s="47" t="s">
        <v>147</v>
      </c>
      <c r="B18" s="11">
        <v>8000</v>
      </c>
      <c r="C18" s="11">
        <v>5500</v>
      </c>
      <c r="D18" s="11">
        <v>4652</v>
      </c>
      <c r="E18" s="11">
        <v>4652</v>
      </c>
      <c r="F18" s="38">
        <v>-27.9</v>
      </c>
    </row>
    <row r="19" spans="1:6" s="9" customFormat="1" ht="18.75" customHeight="1">
      <c r="A19" s="119" t="s">
        <v>674</v>
      </c>
      <c r="B19" s="11">
        <v>4100</v>
      </c>
      <c r="C19" s="11">
        <v>4200</v>
      </c>
      <c r="D19" s="11">
        <v>4693</v>
      </c>
      <c r="E19" s="11">
        <v>4693</v>
      </c>
      <c r="F19" s="38">
        <v>15.1</v>
      </c>
    </row>
    <row r="20" spans="1:6" s="9" customFormat="1" ht="18.75" customHeight="1">
      <c r="A20" s="47" t="s">
        <v>380</v>
      </c>
      <c r="B20" s="11">
        <v>100</v>
      </c>
      <c r="C20" s="11">
        <v>100</v>
      </c>
      <c r="D20" s="11">
        <v>43</v>
      </c>
      <c r="E20" s="11">
        <v>43</v>
      </c>
      <c r="F20" s="39">
        <v>-63.9</v>
      </c>
    </row>
    <row r="21" spans="1:6" s="9" customFormat="1" ht="18.75" customHeight="1">
      <c r="A21" s="47" t="s">
        <v>74</v>
      </c>
      <c r="B21" s="13"/>
      <c r="C21" s="11"/>
      <c r="D21" s="11"/>
      <c r="E21" s="11"/>
      <c r="F21" s="124">
        <v>-100</v>
      </c>
    </row>
    <row r="22" spans="1:6" s="123" customFormat="1" ht="18.75" customHeight="1">
      <c r="A22" s="120" t="s">
        <v>288</v>
      </c>
      <c r="B22" s="121">
        <f>SUM(B23:B29)</f>
        <v>50500</v>
      </c>
      <c r="C22" s="121">
        <f>SUM(C23:C29)</f>
        <v>75000</v>
      </c>
      <c r="D22" s="121">
        <f>SUM(D23:D29)</f>
        <v>67099</v>
      </c>
      <c r="E22" s="121">
        <f>SUM(E23:E29)</f>
        <v>67099</v>
      </c>
      <c r="F22" s="122">
        <v>41.1</v>
      </c>
    </row>
    <row r="23" spans="1:6" s="9" customFormat="1" ht="18.75" customHeight="1">
      <c r="A23" s="47" t="s">
        <v>100</v>
      </c>
      <c r="B23" s="11">
        <v>9470</v>
      </c>
      <c r="C23" s="11">
        <v>7000</v>
      </c>
      <c r="D23" s="11">
        <v>6970</v>
      </c>
      <c r="E23" s="11">
        <v>6970</v>
      </c>
      <c r="F23" s="38">
        <v>-20.9</v>
      </c>
    </row>
    <row r="24" spans="1:6" s="9" customFormat="1" ht="18.75" customHeight="1">
      <c r="A24" s="47" t="s">
        <v>255</v>
      </c>
      <c r="B24" s="11">
        <v>5070</v>
      </c>
      <c r="C24" s="11">
        <v>3000</v>
      </c>
      <c r="D24" s="11">
        <v>2010</v>
      </c>
      <c r="E24" s="11">
        <v>2010</v>
      </c>
      <c r="F24" s="38">
        <v>-72</v>
      </c>
    </row>
    <row r="25" spans="1:6" s="9" customFormat="1" ht="18.75" customHeight="1">
      <c r="A25" s="47" t="s">
        <v>136</v>
      </c>
      <c r="B25" s="11">
        <v>4720</v>
      </c>
      <c r="C25" s="11">
        <v>4000</v>
      </c>
      <c r="D25" s="11">
        <v>6081</v>
      </c>
      <c r="E25" s="11">
        <v>6081</v>
      </c>
      <c r="F25" s="38">
        <v>46.7</v>
      </c>
    </row>
    <row r="26" spans="1:6" s="9" customFormat="1" ht="30" customHeight="1">
      <c r="A26" s="47" t="s">
        <v>106</v>
      </c>
      <c r="B26" s="11">
        <v>18940</v>
      </c>
      <c r="C26" s="11">
        <v>54300</v>
      </c>
      <c r="D26" s="11">
        <v>41554</v>
      </c>
      <c r="E26" s="11">
        <v>41554</v>
      </c>
      <c r="F26" s="38">
        <v>486.1</v>
      </c>
    </row>
    <row r="27" spans="1:6" s="9" customFormat="1" ht="18.75" customHeight="1">
      <c r="A27" s="47" t="s">
        <v>675</v>
      </c>
      <c r="B27" s="11">
        <v>10000</v>
      </c>
      <c r="C27" s="11">
        <v>4500</v>
      </c>
      <c r="D27" s="11">
        <v>8320</v>
      </c>
      <c r="E27" s="11">
        <v>8320</v>
      </c>
      <c r="F27" s="38">
        <v>-54.7</v>
      </c>
    </row>
    <row r="28" spans="1:6" s="9" customFormat="1" ht="18.75" customHeight="1">
      <c r="A28" s="47" t="s">
        <v>676</v>
      </c>
      <c r="B28" s="11">
        <v>800</v>
      </c>
      <c r="C28" s="11">
        <v>700</v>
      </c>
      <c r="D28" s="11">
        <v>836</v>
      </c>
      <c r="E28" s="11">
        <v>836</v>
      </c>
      <c r="F28" s="38">
        <v>2.6</v>
      </c>
    </row>
    <row r="29" spans="1:6" s="9" customFormat="1" ht="18.75" customHeight="1">
      <c r="A29" s="47" t="s">
        <v>319</v>
      </c>
      <c r="B29" s="11">
        <v>1500</v>
      </c>
      <c r="C29" s="11">
        <v>1500</v>
      </c>
      <c r="D29" s="11">
        <v>1328</v>
      </c>
      <c r="E29" s="11">
        <v>1328</v>
      </c>
      <c r="F29" s="124">
        <v>16.8</v>
      </c>
    </row>
    <row r="30" spans="1:6" s="9" customFormat="1" ht="18.75" customHeight="1">
      <c r="A30" s="46" t="s">
        <v>330</v>
      </c>
      <c r="B30" s="43">
        <f>SUM(B31:B35)</f>
        <v>409416</v>
      </c>
      <c r="C30" s="43">
        <f>SUM(C31:C35)</f>
        <v>0</v>
      </c>
      <c r="D30" s="43">
        <f>SUM(D31:D35)</f>
        <v>589082</v>
      </c>
      <c r="E30" s="26">
        <f>SUM(E31:E35)</f>
        <v>589082</v>
      </c>
      <c r="F30" s="243"/>
    </row>
    <row r="31" spans="1:6" s="9" customFormat="1" ht="18.75" customHeight="1">
      <c r="A31" s="48" t="s">
        <v>334</v>
      </c>
      <c r="B31" s="11">
        <v>257970</v>
      </c>
      <c r="C31" s="22"/>
      <c r="D31" s="22">
        <v>434034</v>
      </c>
      <c r="E31" s="22">
        <v>434034</v>
      </c>
      <c r="F31" s="38"/>
    </row>
    <row r="32" spans="1:6" s="9" customFormat="1" ht="27.75" customHeight="1">
      <c r="A32" s="47" t="s">
        <v>435</v>
      </c>
      <c r="B32" s="11"/>
      <c r="C32" s="11"/>
      <c r="D32" s="11">
        <v>407</v>
      </c>
      <c r="E32" s="11">
        <v>407</v>
      </c>
      <c r="F32" s="38"/>
    </row>
    <row r="33" spans="1:6" s="9" customFormat="1" ht="18.75" customHeight="1">
      <c r="A33" s="48" t="s">
        <v>335</v>
      </c>
      <c r="B33" s="11">
        <v>59000</v>
      </c>
      <c r="C33" s="11"/>
      <c r="D33" s="11">
        <v>39000</v>
      </c>
      <c r="E33" s="11">
        <v>39000</v>
      </c>
      <c r="F33" s="38"/>
    </row>
    <row r="34" spans="1:6" s="9" customFormat="1" ht="18.75" customHeight="1">
      <c r="A34" s="48" t="s">
        <v>336</v>
      </c>
      <c r="B34" s="11">
        <v>84900</v>
      </c>
      <c r="C34" s="11"/>
      <c r="D34" s="11">
        <v>104900</v>
      </c>
      <c r="E34" s="11">
        <v>104900</v>
      </c>
      <c r="F34" s="38"/>
    </row>
    <row r="35" spans="1:6" s="9" customFormat="1" ht="18.75" customHeight="1">
      <c r="A35" s="48" t="s">
        <v>337</v>
      </c>
      <c r="B35" s="11">
        <v>7546</v>
      </c>
      <c r="C35" s="11"/>
      <c r="D35" s="11">
        <v>10741</v>
      </c>
      <c r="E35" s="11">
        <v>10741</v>
      </c>
      <c r="F35" s="38"/>
    </row>
  </sheetData>
  <sheetProtection/>
  <mergeCells count="1">
    <mergeCell ref="A2:F2"/>
  </mergeCells>
  <printOptions/>
  <pageMargins left="0.7086614173228347" right="0.31496062992125984" top="0.7874015748031497" bottom="0.7874015748031497" header="0.3937007874015748" footer="0.3937007874015748"/>
  <pageSetup fitToHeight="1" fitToWidth="1" horizontalDpi="600" verticalDpi="600" orientation="portrait" pageOrder="overThenDown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7"/>
  <sheetViews>
    <sheetView showGridLines="0" showZeros="0" workbookViewId="0" topLeftCell="A1">
      <selection activeCell="D6" sqref="D6"/>
    </sheetView>
  </sheetViews>
  <sheetFormatPr defaultColWidth="9.125" defaultRowHeight="14.25"/>
  <cols>
    <col min="1" max="1" width="26.25390625" style="34" customWidth="1"/>
    <col min="2" max="3" width="10.75390625" style="9" customWidth="1"/>
    <col min="4" max="4" width="10.75390625" style="40" customWidth="1"/>
    <col min="5" max="5" width="10.75390625" style="9" customWidth="1"/>
    <col min="6" max="6" width="10.75390625" style="41" customWidth="1"/>
    <col min="7" max="16384" width="9.125" style="1" customWidth="1"/>
  </cols>
  <sheetData>
    <row r="1" spans="1:6" ht="14.25">
      <c r="A1" s="114" t="s">
        <v>667</v>
      </c>
      <c r="D1" s="9"/>
      <c r="F1" s="244"/>
    </row>
    <row r="2" spans="1:6" s="9" customFormat="1" ht="33.75" customHeight="1">
      <c r="A2" s="269" t="s">
        <v>1505</v>
      </c>
      <c r="B2" s="269"/>
      <c r="C2" s="269"/>
      <c r="D2" s="269"/>
      <c r="E2" s="269"/>
      <c r="F2" s="269"/>
    </row>
    <row r="3" spans="1:6" s="9" customFormat="1" ht="16.5" customHeight="1">
      <c r="A3" s="34"/>
      <c r="B3" s="44"/>
      <c r="C3" s="44"/>
      <c r="D3" s="44"/>
      <c r="E3" s="44"/>
      <c r="F3" s="81" t="s">
        <v>298</v>
      </c>
    </row>
    <row r="4" spans="1:6" s="9" customFormat="1" ht="39.75" customHeight="1">
      <c r="A4" s="159" t="s">
        <v>378</v>
      </c>
      <c r="B4" s="145" t="s">
        <v>142</v>
      </c>
      <c r="C4" s="145" t="s">
        <v>107</v>
      </c>
      <c r="D4" s="161" t="s">
        <v>501</v>
      </c>
      <c r="E4" s="145" t="s">
        <v>180</v>
      </c>
      <c r="F4" s="248" t="s">
        <v>1645</v>
      </c>
    </row>
    <row r="5" spans="1:6" s="9" customFormat="1" ht="18" customHeight="1">
      <c r="A5" s="50" t="s">
        <v>377</v>
      </c>
      <c r="B5" s="10">
        <f>B6+B32</f>
        <v>534816</v>
      </c>
      <c r="C5" s="10">
        <f>C6+C32</f>
        <v>587366</v>
      </c>
      <c r="D5" s="10">
        <f>D6+D32</f>
        <v>691293</v>
      </c>
      <c r="E5" s="10">
        <f>E6+E32</f>
        <v>691293</v>
      </c>
      <c r="F5" s="37" t="s">
        <v>529</v>
      </c>
    </row>
    <row r="6" spans="1:6" s="9" customFormat="1" ht="18" customHeight="1">
      <c r="A6" s="51" t="s">
        <v>332</v>
      </c>
      <c r="B6" s="10">
        <f>SUM(B7:B31)</f>
        <v>427186</v>
      </c>
      <c r="C6" s="10">
        <f>SUM(C7:C31)</f>
        <v>587366</v>
      </c>
      <c r="D6" s="10">
        <f>SUM(D7:D31)</f>
        <v>547746</v>
      </c>
      <c r="E6" s="10">
        <f>SUM(E7:E31)</f>
        <v>547746</v>
      </c>
      <c r="F6" s="37">
        <v>5.7</v>
      </c>
    </row>
    <row r="7" spans="1:6" s="9" customFormat="1" ht="18" customHeight="1">
      <c r="A7" s="47" t="s">
        <v>44</v>
      </c>
      <c r="B7" s="11">
        <v>39710</v>
      </c>
      <c r="C7" s="11">
        <v>52370</v>
      </c>
      <c r="D7" s="11">
        <v>50845</v>
      </c>
      <c r="E7" s="11">
        <v>50845</v>
      </c>
      <c r="F7" s="245">
        <v>-0.4</v>
      </c>
    </row>
    <row r="8" spans="1:6" s="9" customFormat="1" ht="18" customHeight="1">
      <c r="A8" s="52" t="s">
        <v>678</v>
      </c>
      <c r="B8" s="11"/>
      <c r="C8" s="11">
        <v>0</v>
      </c>
      <c r="D8" s="11">
        <v>0</v>
      </c>
      <c r="E8" s="11">
        <v>0</v>
      </c>
      <c r="F8" s="245"/>
    </row>
    <row r="9" spans="1:6" s="9" customFormat="1" ht="18" customHeight="1">
      <c r="A9" s="52" t="s">
        <v>679</v>
      </c>
      <c r="B9" s="11"/>
      <c r="C9" s="11">
        <v>0</v>
      </c>
      <c r="D9" s="11">
        <v>0</v>
      </c>
      <c r="E9" s="11">
        <v>0</v>
      </c>
      <c r="F9" s="245"/>
    </row>
    <row r="10" spans="1:6" s="9" customFormat="1" ht="18" customHeight="1">
      <c r="A10" s="52" t="s">
        <v>680</v>
      </c>
      <c r="B10" s="11">
        <v>14165</v>
      </c>
      <c r="C10" s="11">
        <v>18807</v>
      </c>
      <c r="D10" s="11">
        <v>17950</v>
      </c>
      <c r="E10" s="11">
        <v>17950</v>
      </c>
      <c r="F10" s="245">
        <v>3.3</v>
      </c>
    </row>
    <row r="11" spans="1:6" s="9" customFormat="1" ht="18" customHeight="1">
      <c r="A11" s="52" t="s">
        <v>681</v>
      </c>
      <c r="B11" s="11">
        <v>91697</v>
      </c>
      <c r="C11" s="11">
        <v>111370</v>
      </c>
      <c r="D11" s="11">
        <v>108759</v>
      </c>
      <c r="E11" s="11">
        <v>108759</v>
      </c>
      <c r="F11" s="245">
        <v>0.2</v>
      </c>
    </row>
    <row r="12" spans="1:6" s="9" customFormat="1" ht="18" customHeight="1">
      <c r="A12" s="52" t="s">
        <v>682</v>
      </c>
      <c r="B12" s="11">
        <v>1146</v>
      </c>
      <c r="C12" s="11">
        <v>1236</v>
      </c>
      <c r="D12" s="11">
        <v>1132</v>
      </c>
      <c r="E12" s="11">
        <v>1132</v>
      </c>
      <c r="F12" s="245">
        <v>8.6</v>
      </c>
    </row>
    <row r="13" spans="1:6" s="9" customFormat="1" ht="18" customHeight="1">
      <c r="A13" s="52" t="s">
        <v>683</v>
      </c>
      <c r="B13" s="11">
        <v>5108</v>
      </c>
      <c r="C13" s="11">
        <v>6449</v>
      </c>
      <c r="D13" s="11">
        <v>5625</v>
      </c>
      <c r="E13" s="11">
        <v>5625</v>
      </c>
      <c r="F13" s="245">
        <v>-24.8</v>
      </c>
    </row>
    <row r="14" spans="1:6" s="9" customFormat="1" ht="18" customHeight="1">
      <c r="A14" s="52" t="s">
        <v>684</v>
      </c>
      <c r="B14" s="11">
        <v>64075</v>
      </c>
      <c r="C14" s="11">
        <v>85463</v>
      </c>
      <c r="D14" s="11">
        <v>83938</v>
      </c>
      <c r="E14" s="11">
        <v>83938</v>
      </c>
      <c r="F14" s="245">
        <v>5.4</v>
      </c>
    </row>
    <row r="15" spans="1:6" s="9" customFormat="1" ht="18" customHeight="1">
      <c r="A15" s="52" t="s">
        <v>685</v>
      </c>
      <c r="B15" s="11">
        <v>28505</v>
      </c>
      <c r="C15" s="11">
        <v>43495</v>
      </c>
      <c r="D15" s="11">
        <v>40865</v>
      </c>
      <c r="E15" s="11">
        <v>40865</v>
      </c>
      <c r="F15" s="245">
        <v>17.5</v>
      </c>
    </row>
    <row r="16" spans="1:6" s="9" customFormat="1" ht="18" customHeight="1">
      <c r="A16" s="52" t="s">
        <v>686</v>
      </c>
      <c r="B16" s="11">
        <v>13174</v>
      </c>
      <c r="C16" s="11">
        <v>30089</v>
      </c>
      <c r="D16" s="11">
        <v>26350</v>
      </c>
      <c r="E16" s="11">
        <v>26350</v>
      </c>
      <c r="F16" s="245">
        <v>0.4</v>
      </c>
    </row>
    <row r="17" spans="1:6" s="9" customFormat="1" ht="18" customHeight="1">
      <c r="A17" s="52" t="s">
        <v>687</v>
      </c>
      <c r="B17" s="11">
        <v>6452</v>
      </c>
      <c r="C17" s="11">
        <v>13032</v>
      </c>
      <c r="D17" s="11">
        <v>12698</v>
      </c>
      <c r="E17" s="11">
        <v>12698</v>
      </c>
      <c r="F17" s="245">
        <v>35.8</v>
      </c>
    </row>
    <row r="18" spans="1:6" s="9" customFormat="1" ht="18" customHeight="1">
      <c r="A18" s="52" t="s">
        <v>688</v>
      </c>
      <c r="B18" s="11">
        <v>83184</v>
      </c>
      <c r="C18" s="11">
        <v>125522</v>
      </c>
      <c r="D18" s="11">
        <v>108959</v>
      </c>
      <c r="E18" s="11">
        <v>108959</v>
      </c>
      <c r="F18" s="245">
        <v>0.3</v>
      </c>
    </row>
    <row r="19" spans="1:6" s="9" customFormat="1" ht="18" customHeight="1">
      <c r="A19" s="52" t="s">
        <v>689</v>
      </c>
      <c r="B19" s="11">
        <v>18989</v>
      </c>
      <c r="C19" s="11">
        <v>33545</v>
      </c>
      <c r="D19" s="11">
        <v>32257</v>
      </c>
      <c r="E19" s="11">
        <v>32257</v>
      </c>
      <c r="F19" s="245">
        <v>27.8</v>
      </c>
    </row>
    <row r="20" spans="1:6" s="9" customFormat="1" ht="18" customHeight="1">
      <c r="A20" s="52" t="s">
        <v>690</v>
      </c>
      <c r="B20" s="11">
        <v>1122</v>
      </c>
      <c r="C20" s="11">
        <v>1134</v>
      </c>
      <c r="D20" s="11">
        <v>537</v>
      </c>
      <c r="E20" s="11">
        <v>537</v>
      </c>
      <c r="F20" s="245">
        <v>26.1</v>
      </c>
    </row>
    <row r="21" spans="1:6" s="9" customFormat="1" ht="18" customHeight="1">
      <c r="A21" s="52" t="s">
        <v>691</v>
      </c>
      <c r="B21" s="11">
        <v>700</v>
      </c>
      <c r="C21" s="11">
        <v>2687</v>
      </c>
      <c r="D21" s="11">
        <v>1256</v>
      </c>
      <c r="E21" s="11">
        <v>1256</v>
      </c>
      <c r="F21" s="39">
        <v>204.1</v>
      </c>
    </row>
    <row r="22" spans="1:6" s="9" customFormat="1" ht="18" customHeight="1">
      <c r="A22" s="52" t="s">
        <v>692</v>
      </c>
      <c r="B22" s="11">
        <v>0</v>
      </c>
      <c r="C22" s="11">
        <v>0</v>
      </c>
      <c r="D22" s="11">
        <v>0</v>
      </c>
      <c r="E22" s="11">
        <v>0</v>
      </c>
      <c r="F22" s="245"/>
    </row>
    <row r="23" spans="1:6" s="9" customFormat="1" ht="18" customHeight="1">
      <c r="A23" s="52" t="s">
        <v>693</v>
      </c>
      <c r="B23" s="11">
        <v>0</v>
      </c>
      <c r="C23" s="11">
        <v>0</v>
      </c>
      <c r="D23" s="11">
        <v>0</v>
      </c>
      <c r="E23" s="11">
        <v>0</v>
      </c>
      <c r="F23" s="245"/>
    </row>
    <row r="24" spans="1:6" s="9" customFormat="1" ht="18" customHeight="1">
      <c r="A24" s="52" t="s">
        <v>694</v>
      </c>
      <c r="B24" s="11">
        <v>2818</v>
      </c>
      <c r="C24" s="11">
        <v>4153</v>
      </c>
      <c r="D24" s="11">
        <v>3954</v>
      </c>
      <c r="E24" s="11">
        <v>3954</v>
      </c>
      <c r="F24" s="39">
        <v>-11</v>
      </c>
    </row>
    <row r="25" spans="1:6" s="9" customFormat="1" ht="18" customHeight="1">
      <c r="A25" s="52" t="s">
        <v>695</v>
      </c>
      <c r="B25" s="11">
        <v>16157</v>
      </c>
      <c r="C25" s="11">
        <v>28821</v>
      </c>
      <c r="D25" s="11">
        <v>25897</v>
      </c>
      <c r="E25" s="11">
        <v>25897</v>
      </c>
      <c r="F25" s="39">
        <v>28.5</v>
      </c>
    </row>
    <row r="26" spans="1:6" s="9" customFormat="1" ht="18" customHeight="1">
      <c r="A26" s="52" t="s">
        <v>696</v>
      </c>
      <c r="B26" s="11">
        <v>0</v>
      </c>
      <c r="C26" s="11">
        <v>0</v>
      </c>
      <c r="D26" s="11">
        <v>0</v>
      </c>
      <c r="E26" s="11">
        <v>0</v>
      </c>
      <c r="F26" s="37"/>
    </row>
    <row r="27" spans="1:6" s="9" customFormat="1" ht="18" customHeight="1">
      <c r="A27" s="52" t="s">
        <v>697</v>
      </c>
      <c r="B27" s="11">
        <v>3707</v>
      </c>
      <c r="C27" s="11">
        <v>8510</v>
      </c>
      <c r="D27" s="11">
        <v>6186</v>
      </c>
      <c r="E27" s="11">
        <v>6186</v>
      </c>
      <c r="F27" s="245">
        <v>-1.2</v>
      </c>
    </row>
    <row r="28" spans="1:6" s="9" customFormat="1" ht="18" customHeight="1">
      <c r="A28" s="52" t="s">
        <v>698</v>
      </c>
      <c r="B28" s="11">
        <v>6000</v>
      </c>
      <c r="C28" s="11">
        <v>0</v>
      </c>
      <c r="D28" s="11">
        <v>0</v>
      </c>
      <c r="E28" s="11">
        <v>0</v>
      </c>
      <c r="F28" s="245"/>
    </row>
    <row r="29" spans="1:6" s="40" customFormat="1" ht="18" customHeight="1">
      <c r="A29" s="82" t="s">
        <v>699</v>
      </c>
      <c r="B29" s="22">
        <v>13125</v>
      </c>
      <c r="C29" s="22">
        <v>3268</v>
      </c>
      <c r="D29" s="11">
        <v>3123</v>
      </c>
      <c r="E29" s="22">
        <v>3123</v>
      </c>
      <c r="F29" s="37"/>
    </row>
    <row r="30" spans="1:6" s="9" customFormat="1" ht="18" customHeight="1">
      <c r="A30" s="249" t="s">
        <v>700</v>
      </c>
      <c r="B30" s="250">
        <v>17347</v>
      </c>
      <c r="C30" s="250">
        <v>17410</v>
      </c>
      <c r="D30" s="11">
        <v>17410</v>
      </c>
      <c r="E30" s="250">
        <v>17410</v>
      </c>
      <c r="F30" s="251">
        <v>2.1</v>
      </c>
    </row>
    <row r="31" spans="1:6" s="9" customFormat="1" ht="18" customHeight="1">
      <c r="A31" s="249" t="s">
        <v>701</v>
      </c>
      <c r="B31" s="250">
        <v>5</v>
      </c>
      <c r="C31" s="250">
        <v>5</v>
      </c>
      <c r="D31" s="11">
        <v>5</v>
      </c>
      <c r="E31" s="250">
        <v>5</v>
      </c>
      <c r="F31" s="252">
        <v>66.67</v>
      </c>
    </row>
    <row r="32" spans="1:6" s="129" customFormat="1" ht="18" customHeight="1">
      <c r="A32" s="127" t="s">
        <v>702</v>
      </c>
      <c r="B32" s="253">
        <f>SUM(B33:B37)</f>
        <v>107630</v>
      </c>
      <c r="C32" s="253">
        <f>SUM(C33:C37)</f>
        <v>0</v>
      </c>
      <c r="D32" s="253">
        <f>SUM(D33:D37)</f>
        <v>143547</v>
      </c>
      <c r="E32" s="128">
        <f>SUM(E33:E37)</f>
        <v>143547</v>
      </c>
      <c r="F32" s="247" t="s">
        <v>677</v>
      </c>
    </row>
    <row r="33" spans="1:6" s="9" customFormat="1" ht="18" customHeight="1">
      <c r="A33" s="47" t="s">
        <v>703</v>
      </c>
      <c r="B33" s="22">
        <v>22155</v>
      </c>
      <c r="C33" s="11"/>
      <c r="D33" s="11">
        <v>17892</v>
      </c>
      <c r="E33" s="11">
        <v>17892</v>
      </c>
      <c r="F33" s="246"/>
    </row>
    <row r="34" spans="1:6" s="9" customFormat="1" ht="18" customHeight="1">
      <c r="A34" s="47" t="s">
        <v>704</v>
      </c>
      <c r="B34" s="22"/>
      <c r="C34" s="11"/>
      <c r="D34" s="11">
        <v>563</v>
      </c>
      <c r="E34" s="11">
        <v>563</v>
      </c>
      <c r="F34" s="246"/>
    </row>
    <row r="35" spans="1:6" s="9" customFormat="1" ht="18" customHeight="1">
      <c r="A35" s="47" t="s">
        <v>705</v>
      </c>
      <c r="B35" s="22">
        <v>85475</v>
      </c>
      <c r="C35" s="11"/>
      <c r="D35" s="11">
        <v>85472</v>
      </c>
      <c r="E35" s="11">
        <v>85472</v>
      </c>
      <c r="F35" s="246"/>
    </row>
    <row r="36" spans="1:6" ht="18" customHeight="1">
      <c r="A36" s="47" t="s">
        <v>706</v>
      </c>
      <c r="B36" s="82"/>
      <c r="C36" s="125"/>
      <c r="D36" s="125">
        <v>39620</v>
      </c>
      <c r="E36" s="125">
        <v>39620</v>
      </c>
      <c r="F36" s="82"/>
    </row>
    <row r="37" spans="1:6" ht="18" customHeight="1">
      <c r="A37" s="47" t="s">
        <v>707</v>
      </c>
      <c r="B37" s="82"/>
      <c r="C37" s="47"/>
      <c r="D37" s="47"/>
      <c r="E37" s="47"/>
      <c r="F37" s="82"/>
    </row>
  </sheetData>
  <sheetProtection/>
  <mergeCells count="1">
    <mergeCell ref="A2:F2"/>
  </mergeCells>
  <printOptions/>
  <pageMargins left="0.5905511811023623" right="0.5118110236220472" top="0.7086614173228347" bottom="0.62992125984251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332"/>
  <sheetViews>
    <sheetView showGridLines="0" showZeros="0" zoomScalePageLayoutView="0" workbookViewId="0" topLeftCell="A52">
      <selection activeCell="C6" sqref="C6"/>
    </sheetView>
  </sheetViews>
  <sheetFormatPr defaultColWidth="9.00390625" defaultRowHeight="14.25"/>
  <cols>
    <col min="1" max="1" width="9.75390625" style="86" customWidth="1"/>
    <col min="2" max="2" width="31.625" style="86" customWidth="1"/>
    <col min="3" max="3" width="28.125" style="89" customWidth="1"/>
    <col min="4" max="4" width="9.00390625" style="201" customWidth="1"/>
    <col min="5" max="5" width="12.00390625" style="201" bestFit="1" customWidth="1"/>
    <col min="6" max="16384" width="9.00390625" style="86" customWidth="1"/>
  </cols>
  <sheetData>
    <row r="1" ht="14.25">
      <c r="B1" s="113" t="s">
        <v>666</v>
      </c>
    </row>
    <row r="2" spans="2:3" ht="31.5" customHeight="1">
      <c r="B2" s="270" t="s">
        <v>1502</v>
      </c>
      <c r="C2" s="270"/>
    </row>
    <row r="3" spans="2:5" ht="22.5" customHeight="1">
      <c r="B3" s="272" t="s">
        <v>537</v>
      </c>
      <c r="C3" s="272"/>
      <c r="E3" s="89"/>
    </row>
    <row r="4" spans="2:3" ht="16.5" customHeight="1">
      <c r="B4" s="271" t="s">
        <v>298</v>
      </c>
      <c r="C4" s="271"/>
    </row>
    <row r="5" spans="1:3" ht="15.75" customHeight="1">
      <c r="A5" s="145" t="s">
        <v>1372</v>
      </c>
      <c r="B5" s="145" t="s">
        <v>417</v>
      </c>
      <c r="C5" s="158" t="s">
        <v>180</v>
      </c>
    </row>
    <row r="6" spans="2:5" s="83" customFormat="1" ht="15.75" customHeight="1">
      <c r="B6" s="144" t="s">
        <v>332</v>
      </c>
      <c r="C6" s="90">
        <f>C7+C295+C385+C437+C493+C550+C678+C750+C831+C854+C965+C1029+C1093+C1153+C1198+C1262+C1318+C1321+C1329</f>
        <v>547746</v>
      </c>
      <c r="D6" s="202"/>
      <c r="E6" s="202"/>
    </row>
    <row r="7" spans="1:5" s="83" customFormat="1" ht="15.75" customHeight="1">
      <c r="A7" s="150">
        <v>201</v>
      </c>
      <c r="B7" s="84" t="s">
        <v>487</v>
      </c>
      <c r="C7" s="90">
        <f>SUM(C8+C20+C29+C40+C51+C62+C73+C81+C90+C103+C112+C123+C135+C142+C150+C156+C163+C170+C177+C184+C191+C199+C205+C211+C218+C233)</f>
        <v>50845</v>
      </c>
      <c r="D7" s="202"/>
      <c r="E7" s="204"/>
    </row>
    <row r="8" spans="1:3" ht="15.75" customHeight="1">
      <c r="A8" s="150">
        <v>20101</v>
      </c>
      <c r="B8" s="87" t="s">
        <v>15</v>
      </c>
      <c r="C8" s="91">
        <f>SUM(C9:C19)</f>
        <v>1360</v>
      </c>
    </row>
    <row r="9" spans="1:3" ht="15.75" customHeight="1">
      <c r="A9" s="150">
        <v>2010101</v>
      </c>
      <c r="B9" s="87" t="s">
        <v>232</v>
      </c>
      <c r="C9" s="91">
        <v>881</v>
      </c>
    </row>
    <row r="10" spans="1:5" ht="15.75" customHeight="1">
      <c r="A10" s="150">
        <v>2010102</v>
      </c>
      <c r="B10" s="87" t="s">
        <v>27</v>
      </c>
      <c r="C10" s="91">
        <v>0</v>
      </c>
      <c r="D10" s="86"/>
      <c r="E10" s="86"/>
    </row>
    <row r="11" spans="1:5" ht="15.75" customHeight="1">
      <c r="A11" s="150">
        <v>2010103</v>
      </c>
      <c r="B11" s="87" t="s">
        <v>252</v>
      </c>
      <c r="C11" s="91">
        <v>0</v>
      </c>
      <c r="D11" s="86"/>
      <c r="E11" s="86"/>
    </row>
    <row r="12" spans="1:3" ht="15.75" customHeight="1">
      <c r="A12" s="150">
        <v>2010104</v>
      </c>
      <c r="B12" s="87" t="s">
        <v>32</v>
      </c>
      <c r="C12" s="91">
        <v>180</v>
      </c>
    </row>
    <row r="13" spans="1:5" ht="15.75" customHeight="1">
      <c r="A13" s="150">
        <v>2010105</v>
      </c>
      <c r="B13" s="87" t="s">
        <v>708</v>
      </c>
      <c r="C13" s="91">
        <v>0</v>
      </c>
      <c r="D13" s="86"/>
      <c r="E13" s="86"/>
    </row>
    <row r="14" spans="1:5" ht="15.75" customHeight="1">
      <c r="A14" s="150">
        <v>2010106</v>
      </c>
      <c r="B14" s="87" t="s">
        <v>289</v>
      </c>
      <c r="C14" s="91">
        <v>0</v>
      </c>
      <c r="D14" s="86"/>
      <c r="E14" s="86"/>
    </row>
    <row r="15" spans="1:5" ht="15.75" customHeight="1">
      <c r="A15" s="150">
        <v>2010107</v>
      </c>
      <c r="B15" s="87" t="s">
        <v>709</v>
      </c>
      <c r="C15" s="91">
        <v>0</v>
      </c>
      <c r="D15" s="86"/>
      <c r="E15" s="86"/>
    </row>
    <row r="16" spans="1:3" ht="15.75" customHeight="1">
      <c r="A16" s="150">
        <v>2010108</v>
      </c>
      <c r="B16" s="87" t="s">
        <v>146</v>
      </c>
      <c r="C16" s="91">
        <v>0</v>
      </c>
    </row>
    <row r="17" spans="1:5" ht="15.75" customHeight="1">
      <c r="A17" s="150">
        <v>2010109</v>
      </c>
      <c r="B17" s="87" t="s">
        <v>710</v>
      </c>
      <c r="C17" s="91">
        <v>0</v>
      </c>
      <c r="D17" s="86"/>
      <c r="E17" s="86"/>
    </row>
    <row r="18" spans="1:3" ht="15.75" customHeight="1">
      <c r="A18" s="150">
        <v>2010150</v>
      </c>
      <c r="B18" s="87" t="s">
        <v>248</v>
      </c>
      <c r="C18" s="91">
        <v>47</v>
      </c>
    </row>
    <row r="19" spans="1:3" ht="15.75" customHeight="1">
      <c r="A19" s="150">
        <v>2010199</v>
      </c>
      <c r="B19" s="87" t="s">
        <v>541</v>
      </c>
      <c r="C19" s="91">
        <v>252</v>
      </c>
    </row>
    <row r="20" spans="1:3" ht="15.75" customHeight="1">
      <c r="A20" s="150">
        <v>20102</v>
      </c>
      <c r="B20" s="87" t="s">
        <v>317</v>
      </c>
      <c r="C20" s="91">
        <f>SUM(C21:C28)</f>
        <v>1177</v>
      </c>
    </row>
    <row r="21" spans="1:3" ht="15.75" customHeight="1">
      <c r="A21" s="150">
        <v>2010201</v>
      </c>
      <c r="B21" s="87" t="s">
        <v>232</v>
      </c>
      <c r="C21" s="91">
        <v>870</v>
      </c>
    </row>
    <row r="22" spans="1:3" ht="15.75" customHeight="1">
      <c r="A22" s="150">
        <v>2010202</v>
      </c>
      <c r="B22" s="87" t="s">
        <v>27</v>
      </c>
      <c r="C22" s="91">
        <v>52</v>
      </c>
    </row>
    <row r="23" spans="1:5" ht="15.75" customHeight="1">
      <c r="A23" s="150">
        <v>2010203</v>
      </c>
      <c r="B23" s="87" t="s">
        <v>252</v>
      </c>
      <c r="C23" s="91">
        <v>0</v>
      </c>
      <c r="D23" s="86"/>
      <c r="E23" s="86"/>
    </row>
    <row r="24" spans="1:3" ht="15.75" customHeight="1">
      <c r="A24" s="150">
        <v>2010204</v>
      </c>
      <c r="B24" s="87" t="s">
        <v>302</v>
      </c>
      <c r="C24" s="91">
        <v>76</v>
      </c>
    </row>
    <row r="25" spans="1:3" ht="15.75" customHeight="1">
      <c r="A25" s="150">
        <v>2010205</v>
      </c>
      <c r="B25" s="87" t="s">
        <v>711</v>
      </c>
      <c r="C25" s="91">
        <v>48</v>
      </c>
    </row>
    <row r="26" spans="1:5" ht="15.75" customHeight="1">
      <c r="A26" s="150">
        <v>2010206</v>
      </c>
      <c r="B26" s="87" t="s">
        <v>712</v>
      </c>
      <c r="C26" s="91">
        <v>0</v>
      </c>
      <c r="D26" s="86"/>
      <c r="E26" s="86"/>
    </row>
    <row r="27" spans="1:3" ht="15.75" customHeight="1">
      <c r="A27" s="150">
        <v>2010250</v>
      </c>
      <c r="B27" s="87" t="s">
        <v>248</v>
      </c>
      <c r="C27" s="91">
        <v>46</v>
      </c>
    </row>
    <row r="28" spans="1:5" ht="15.75" customHeight="1">
      <c r="A28" s="150">
        <v>2010299</v>
      </c>
      <c r="B28" s="87" t="s">
        <v>542</v>
      </c>
      <c r="C28" s="91">
        <v>85</v>
      </c>
      <c r="D28" s="86"/>
      <c r="E28" s="86"/>
    </row>
    <row r="29" spans="1:3" ht="15.75" customHeight="1">
      <c r="A29" s="150">
        <v>20103</v>
      </c>
      <c r="B29" s="87" t="s">
        <v>91</v>
      </c>
      <c r="C29" s="91">
        <f>SUM(C30:C39)</f>
        <v>25513</v>
      </c>
    </row>
    <row r="30" spans="1:3" ht="15.75" customHeight="1">
      <c r="A30" s="150">
        <v>2010301</v>
      </c>
      <c r="B30" s="87" t="s">
        <v>232</v>
      </c>
      <c r="C30" s="91">
        <v>17156</v>
      </c>
    </row>
    <row r="31" spans="1:3" ht="15.75" customHeight="1">
      <c r="A31" s="150">
        <v>2010302</v>
      </c>
      <c r="B31" s="87" t="s">
        <v>27</v>
      </c>
      <c r="C31" s="91">
        <v>18</v>
      </c>
    </row>
    <row r="32" spans="1:5" ht="15.75" customHeight="1">
      <c r="A32" s="150">
        <v>2010303</v>
      </c>
      <c r="B32" s="87" t="s">
        <v>252</v>
      </c>
      <c r="C32" s="91">
        <v>0</v>
      </c>
      <c r="D32" s="86"/>
      <c r="E32" s="86"/>
    </row>
    <row r="33" spans="1:5" ht="15.75" customHeight="1">
      <c r="A33" s="150">
        <v>2010304</v>
      </c>
      <c r="B33" s="87" t="s">
        <v>713</v>
      </c>
      <c r="C33" s="91">
        <v>0</v>
      </c>
      <c r="D33" s="86"/>
      <c r="E33" s="86"/>
    </row>
    <row r="34" spans="1:5" ht="15.75" customHeight="1">
      <c r="A34" s="150">
        <v>2010305</v>
      </c>
      <c r="B34" s="87" t="s">
        <v>714</v>
      </c>
      <c r="C34" s="91">
        <v>0</v>
      </c>
      <c r="D34" s="86"/>
      <c r="E34" s="86"/>
    </row>
    <row r="35" spans="1:5" ht="15.75" customHeight="1">
      <c r="A35" s="150">
        <v>2010306</v>
      </c>
      <c r="B35" s="87" t="s">
        <v>29</v>
      </c>
      <c r="C35" s="91">
        <v>0</v>
      </c>
      <c r="D35" s="86"/>
      <c r="E35" s="86"/>
    </row>
    <row r="36" spans="1:3" ht="15.75" customHeight="1">
      <c r="A36" s="150">
        <v>2010308</v>
      </c>
      <c r="B36" s="87" t="s">
        <v>97</v>
      </c>
      <c r="C36" s="91">
        <v>290</v>
      </c>
    </row>
    <row r="37" spans="1:5" ht="15.75" customHeight="1">
      <c r="A37" s="150">
        <v>2010309</v>
      </c>
      <c r="B37" s="87" t="s">
        <v>715</v>
      </c>
      <c r="C37" s="91">
        <v>0</v>
      </c>
      <c r="D37" s="86"/>
      <c r="E37" s="86"/>
    </row>
    <row r="38" spans="1:3" ht="15.75" customHeight="1">
      <c r="A38" s="150">
        <v>2010350</v>
      </c>
      <c r="B38" s="87" t="s">
        <v>248</v>
      </c>
      <c r="C38" s="91">
        <v>2665</v>
      </c>
    </row>
    <row r="39" spans="1:3" ht="15.75" customHeight="1">
      <c r="A39" s="150">
        <v>2010399</v>
      </c>
      <c r="B39" s="87" t="s">
        <v>309</v>
      </c>
      <c r="C39" s="91">
        <v>5384</v>
      </c>
    </row>
    <row r="40" spans="1:3" ht="15.75" customHeight="1">
      <c r="A40" s="150">
        <v>20104</v>
      </c>
      <c r="B40" s="87" t="s">
        <v>12</v>
      </c>
      <c r="C40" s="91">
        <f>SUM(C41:C50)</f>
        <v>1336</v>
      </c>
    </row>
    <row r="41" spans="1:3" ht="15.75" customHeight="1">
      <c r="A41" s="150">
        <v>2010401</v>
      </c>
      <c r="B41" s="87" t="s">
        <v>232</v>
      </c>
      <c r="C41" s="91">
        <v>481</v>
      </c>
    </row>
    <row r="42" spans="1:5" ht="15.75" customHeight="1">
      <c r="A42" s="150">
        <v>2010402</v>
      </c>
      <c r="B42" s="87" t="s">
        <v>27</v>
      </c>
      <c r="C42" s="91">
        <v>0</v>
      </c>
      <c r="D42" s="86"/>
      <c r="E42" s="86"/>
    </row>
    <row r="43" spans="1:5" ht="15.75" customHeight="1">
      <c r="A43" s="150">
        <v>2010403</v>
      </c>
      <c r="B43" s="87" t="s">
        <v>252</v>
      </c>
      <c r="C43" s="91">
        <v>0</v>
      </c>
      <c r="D43" s="86"/>
      <c r="E43" s="86"/>
    </row>
    <row r="44" spans="1:5" ht="15.75" customHeight="1">
      <c r="A44" s="150">
        <v>2010404</v>
      </c>
      <c r="B44" s="87" t="s">
        <v>716</v>
      </c>
      <c r="C44" s="91">
        <v>0</v>
      </c>
      <c r="D44" s="86"/>
      <c r="E44" s="86"/>
    </row>
    <row r="45" spans="1:5" ht="15.75" customHeight="1">
      <c r="A45" s="150">
        <v>2010405</v>
      </c>
      <c r="B45" s="87" t="s">
        <v>717</v>
      </c>
      <c r="C45" s="91">
        <v>0</v>
      </c>
      <c r="D45" s="86"/>
      <c r="E45" s="86"/>
    </row>
    <row r="46" spans="1:5" ht="15.75" customHeight="1">
      <c r="A46" s="150">
        <v>2010406</v>
      </c>
      <c r="B46" s="87" t="s">
        <v>321</v>
      </c>
      <c r="C46" s="91">
        <v>0</v>
      </c>
      <c r="D46" s="86"/>
      <c r="E46" s="86"/>
    </row>
    <row r="47" spans="1:5" ht="15.75" customHeight="1">
      <c r="A47" s="150">
        <v>2010407</v>
      </c>
      <c r="B47" s="87" t="s">
        <v>718</v>
      </c>
      <c r="C47" s="91">
        <v>0</v>
      </c>
      <c r="D47" s="86"/>
      <c r="E47" s="86"/>
    </row>
    <row r="48" spans="1:3" ht="15.75" customHeight="1">
      <c r="A48" s="150">
        <v>2010408</v>
      </c>
      <c r="B48" s="87" t="s">
        <v>5</v>
      </c>
      <c r="C48" s="91">
        <v>5</v>
      </c>
    </row>
    <row r="49" spans="1:3" ht="15.75" customHeight="1">
      <c r="A49" s="150">
        <v>2010450</v>
      </c>
      <c r="B49" s="87" t="s">
        <v>248</v>
      </c>
      <c r="C49" s="91">
        <v>247</v>
      </c>
    </row>
    <row r="50" spans="1:3" ht="15.75" customHeight="1">
      <c r="A50" s="150">
        <v>2010499</v>
      </c>
      <c r="B50" s="87" t="s">
        <v>406</v>
      </c>
      <c r="C50" s="91">
        <v>603</v>
      </c>
    </row>
    <row r="51" spans="1:3" ht="15.75" customHeight="1">
      <c r="A51" s="150">
        <v>20105</v>
      </c>
      <c r="B51" s="87" t="s">
        <v>43</v>
      </c>
      <c r="C51" s="91">
        <f>SUM(C52:C61)</f>
        <v>613</v>
      </c>
    </row>
    <row r="52" spans="1:3" ht="15.75" customHeight="1">
      <c r="A52" s="150">
        <v>2010501</v>
      </c>
      <c r="B52" s="87" t="s">
        <v>232</v>
      </c>
      <c r="C52" s="91">
        <v>341</v>
      </c>
    </row>
    <row r="53" spans="1:5" ht="15.75" customHeight="1">
      <c r="A53" s="150">
        <v>2010502</v>
      </c>
      <c r="B53" s="87" t="s">
        <v>27</v>
      </c>
      <c r="C53" s="91">
        <v>0</v>
      </c>
      <c r="D53" s="86"/>
      <c r="E53" s="86"/>
    </row>
    <row r="54" spans="1:5" ht="15.75" customHeight="1">
      <c r="A54" s="150">
        <v>2010503</v>
      </c>
      <c r="B54" s="87" t="s">
        <v>252</v>
      </c>
      <c r="C54" s="91">
        <v>0</v>
      </c>
      <c r="D54" s="86"/>
      <c r="E54" s="86"/>
    </row>
    <row r="55" spans="1:5" ht="15.75" customHeight="1">
      <c r="A55" s="150">
        <v>2010504</v>
      </c>
      <c r="B55" s="87" t="s">
        <v>719</v>
      </c>
      <c r="C55" s="91">
        <v>0</v>
      </c>
      <c r="D55" s="86"/>
      <c r="E55" s="86"/>
    </row>
    <row r="56" spans="1:3" ht="15.75" customHeight="1">
      <c r="A56" s="150">
        <v>2010505</v>
      </c>
      <c r="B56" s="87" t="s">
        <v>720</v>
      </c>
      <c r="C56" s="91">
        <v>42</v>
      </c>
    </row>
    <row r="57" spans="1:5" ht="15.75" customHeight="1">
      <c r="A57" s="150">
        <v>2010506</v>
      </c>
      <c r="B57" s="87" t="s">
        <v>721</v>
      </c>
      <c r="C57" s="91">
        <v>0</v>
      </c>
      <c r="D57" s="86"/>
      <c r="E57" s="86"/>
    </row>
    <row r="58" spans="1:3" ht="15.75" customHeight="1">
      <c r="A58" s="150">
        <v>2010507</v>
      </c>
      <c r="B58" s="87" t="s">
        <v>297</v>
      </c>
      <c r="C58" s="91">
        <v>0</v>
      </c>
    </row>
    <row r="59" spans="1:3" ht="15.75" customHeight="1">
      <c r="A59" s="150">
        <v>2010508</v>
      </c>
      <c r="B59" s="87" t="s">
        <v>120</v>
      </c>
      <c r="C59" s="91">
        <v>28</v>
      </c>
    </row>
    <row r="60" spans="1:5" ht="15.75" customHeight="1">
      <c r="A60" s="150">
        <v>2010550</v>
      </c>
      <c r="B60" s="87" t="s">
        <v>248</v>
      </c>
      <c r="C60" s="91">
        <v>0</v>
      </c>
      <c r="D60" s="86"/>
      <c r="E60" s="86"/>
    </row>
    <row r="61" spans="1:3" ht="15.75" customHeight="1">
      <c r="A61" s="150">
        <v>2010599</v>
      </c>
      <c r="B61" s="87" t="s">
        <v>436</v>
      </c>
      <c r="C61" s="91">
        <v>202</v>
      </c>
    </row>
    <row r="62" spans="1:3" ht="15.75" customHeight="1">
      <c r="A62" s="150">
        <v>20106</v>
      </c>
      <c r="B62" s="87" t="s">
        <v>163</v>
      </c>
      <c r="C62" s="91">
        <f>SUM(C63:C72)</f>
        <v>1615</v>
      </c>
    </row>
    <row r="63" spans="1:3" ht="15.75" customHeight="1">
      <c r="A63" s="150">
        <v>2010601</v>
      </c>
      <c r="B63" s="87" t="s">
        <v>232</v>
      </c>
      <c r="C63" s="91">
        <v>1236</v>
      </c>
    </row>
    <row r="64" spans="1:5" ht="15.75" customHeight="1">
      <c r="A64" s="150">
        <v>2010602</v>
      </c>
      <c r="B64" s="87" t="s">
        <v>27</v>
      </c>
      <c r="C64" s="91">
        <v>0</v>
      </c>
      <c r="D64" s="86"/>
      <c r="E64" s="86"/>
    </row>
    <row r="65" spans="1:5" ht="15.75" customHeight="1">
      <c r="A65" s="150">
        <v>2010603</v>
      </c>
      <c r="B65" s="87" t="s">
        <v>252</v>
      </c>
      <c r="C65" s="91">
        <v>0</v>
      </c>
      <c r="D65" s="86"/>
      <c r="E65" s="86"/>
    </row>
    <row r="66" spans="1:5" ht="15.75" customHeight="1">
      <c r="A66" s="150">
        <v>2010604</v>
      </c>
      <c r="B66" s="87" t="s">
        <v>722</v>
      </c>
      <c r="C66" s="91">
        <v>0</v>
      </c>
      <c r="D66" s="86"/>
      <c r="E66" s="86"/>
    </row>
    <row r="67" spans="1:5" ht="15.75" customHeight="1">
      <c r="A67" s="150">
        <v>2010605</v>
      </c>
      <c r="B67" s="87" t="s">
        <v>723</v>
      </c>
      <c r="C67" s="91">
        <v>0</v>
      </c>
      <c r="D67" s="86"/>
      <c r="E67" s="86"/>
    </row>
    <row r="68" spans="1:5" ht="15.75" customHeight="1">
      <c r="A68" s="150">
        <v>2010606</v>
      </c>
      <c r="B68" s="87" t="s">
        <v>724</v>
      </c>
      <c r="C68" s="91">
        <v>0</v>
      </c>
      <c r="D68" s="86"/>
      <c r="E68" s="86"/>
    </row>
    <row r="69" spans="1:5" ht="15.75" customHeight="1">
      <c r="A69" s="150">
        <v>2010607</v>
      </c>
      <c r="B69" s="87" t="s">
        <v>21</v>
      </c>
      <c r="C69" s="91">
        <v>0</v>
      </c>
      <c r="D69" s="86"/>
      <c r="E69" s="86"/>
    </row>
    <row r="70" spans="1:3" ht="15.75" customHeight="1">
      <c r="A70" s="150">
        <v>2010608</v>
      </c>
      <c r="B70" s="87" t="s">
        <v>126</v>
      </c>
      <c r="C70" s="91">
        <v>0</v>
      </c>
    </row>
    <row r="71" spans="1:3" ht="15.75" customHeight="1">
      <c r="A71" s="150">
        <v>2010650</v>
      </c>
      <c r="B71" s="87" t="s">
        <v>248</v>
      </c>
      <c r="C71" s="91">
        <v>49</v>
      </c>
    </row>
    <row r="72" spans="1:3" ht="15.75" customHeight="1">
      <c r="A72" s="150">
        <v>2010699</v>
      </c>
      <c r="B72" s="87" t="s">
        <v>176</v>
      </c>
      <c r="C72" s="91">
        <v>330</v>
      </c>
    </row>
    <row r="73" spans="1:3" ht="15.75" customHeight="1">
      <c r="A73" s="150">
        <v>20107</v>
      </c>
      <c r="B73" s="87" t="s">
        <v>2</v>
      </c>
      <c r="C73" s="91">
        <f>SUM(C74:C80)</f>
        <v>1797</v>
      </c>
    </row>
    <row r="74" spans="1:5" ht="15.75" customHeight="1">
      <c r="A74" s="150">
        <v>2010701</v>
      </c>
      <c r="B74" s="87" t="s">
        <v>232</v>
      </c>
      <c r="C74" s="91">
        <v>0</v>
      </c>
      <c r="D74" s="86"/>
      <c r="E74" s="86"/>
    </row>
    <row r="75" spans="1:5" ht="15.75" customHeight="1">
      <c r="A75" s="150">
        <v>2010702</v>
      </c>
      <c r="B75" s="87" t="s">
        <v>27</v>
      </c>
      <c r="C75" s="91">
        <v>0</v>
      </c>
      <c r="D75" s="86"/>
      <c r="E75" s="86"/>
    </row>
    <row r="76" spans="1:5" ht="15.75" customHeight="1">
      <c r="A76" s="150">
        <v>2010703</v>
      </c>
      <c r="B76" s="87" t="s">
        <v>252</v>
      </c>
      <c r="C76" s="91">
        <v>0</v>
      </c>
      <c r="D76" s="86"/>
      <c r="E76" s="86"/>
    </row>
    <row r="77" spans="1:5" ht="15.75" customHeight="1">
      <c r="A77" s="150">
        <v>2010709</v>
      </c>
      <c r="B77" s="87" t="s">
        <v>21</v>
      </c>
      <c r="C77" s="91">
        <v>0</v>
      </c>
      <c r="D77" s="86"/>
      <c r="E77" s="86"/>
    </row>
    <row r="78" spans="1:5" ht="15.75" customHeight="1">
      <c r="A78" s="150">
        <v>2010710</v>
      </c>
      <c r="B78" s="87" t="s">
        <v>725</v>
      </c>
      <c r="C78" s="91">
        <v>0</v>
      </c>
      <c r="D78" s="86"/>
      <c r="E78" s="86"/>
    </row>
    <row r="79" spans="1:5" ht="15.75" customHeight="1">
      <c r="A79" s="150">
        <v>2010750</v>
      </c>
      <c r="B79" s="87" t="s">
        <v>248</v>
      </c>
      <c r="C79" s="91">
        <v>0</v>
      </c>
      <c r="D79" s="86"/>
      <c r="E79" s="86"/>
    </row>
    <row r="80" spans="1:3" ht="15.75" customHeight="1">
      <c r="A80" s="150">
        <v>2010799</v>
      </c>
      <c r="B80" s="87" t="s">
        <v>726</v>
      </c>
      <c r="C80" s="91">
        <v>1797</v>
      </c>
    </row>
    <row r="81" spans="1:3" ht="15.75" customHeight="1">
      <c r="A81" s="150">
        <v>20108</v>
      </c>
      <c r="B81" s="87" t="s">
        <v>326</v>
      </c>
      <c r="C81" s="91">
        <f>SUM(C82:C89)</f>
        <v>20</v>
      </c>
    </row>
    <row r="82" spans="1:5" ht="15.75" customHeight="1">
      <c r="A82" s="150">
        <v>2010801</v>
      </c>
      <c r="B82" s="87" t="s">
        <v>232</v>
      </c>
      <c r="C82" s="91">
        <v>0</v>
      </c>
      <c r="D82" s="86"/>
      <c r="E82" s="86"/>
    </row>
    <row r="83" spans="1:5" ht="15.75" customHeight="1">
      <c r="A83" s="150">
        <v>2010802</v>
      </c>
      <c r="B83" s="87" t="s">
        <v>27</v>
      </c>
      <c r="C83" s="91">
        <v>0</v>
      </c>
      <c r="D83" s="86"/>
      <c r="E83" s="86"/>
    </row>
    <row r="84" spans="1:5" ht="15.75" customHeight="1">
      <c r="A84" s="150">
        <v>2010803</v>
      </c>
      <c r="B84" s="87" t="s">
        <v>252</v>
      </c>
      <c r="C84" s="91">
        <v>0</v>
      </c>
      <c r="D84" s="86"/>
      <c r="E84" s="86"/>
    </row>
    <row r="85" spans="1:5" ht="15.75" customHeight="1">
      <c r="A85" s="150">
        <v>2010804</v>
      </c>
      <c r="B85" s="87" t="s">
        <v>727</v>
      </c>
      <c r="C85" s="91">
        <v>0</v>
      </c>
      <c r="D85" s="86"/>
      <c r="E85" s="86"/>
    </row>
    <row r="86" spans="1:5" ht="15.75" customHeight="1">
      <c r="A86" s="150">
        <v>2010805</v>
      </c>
      <c r="B86" s="87" t="s">
        <v>728</v>
      </c>
      <c r="C86" s="91">
        <v>0</v>
      </c>
      <c r="D86" s="86"/>
      <c r="E86" s="86"/>
    </row>
    <row r="87" spans="1:5" ht="15.75" customHeight="1">
      <c r="A87" s="150">
        <v>2010806</v>
      </c>
      <c r="B87" s="87" t="s">
        <v>21</v>
      </c>
      <c r="C87" s="91">
        <v>0</v>
      </c>
      <c r="D87" s="86"/>
      <c r="E87" s="86"/>
    </row>
    <row r="88" spans="1:5" ht="15.75" customHeight="1">
      <c r="A88" s="150">
        <v>2010850</v>
      </c>
      <c r="B88" s="87" t="s">
        <v>248</v>
      </c>
      <c r="C88" s="91">
        <v>0</v>
      </c>
      <c r="D88" s="86"/>
      <c r="E88" s="86"/>
    </row>
    <row r="89" spans="1:3" ht="15.75" customHeight="1">
      <c r="A89" s="150">
        <v>2010899</v>
      </c>
      <c r="B89" s="87" t="s">
        <v>437</v>
      </c>
      <c r="C89" s="91">
        <v>20</v>
      </c>
    </row>
    <row r="90" spans="1:5" ht="15.75" customHeight="1">
      <c r="A90" s="150">
        <v>20109</v>
      </c>
      <c r="B90" s="87" t="s">
        <v>729</v>
      </c>
      <c r="C90" s="91">
        <f>SUM(C91:C102)</f>
        <v>0</v>
      </c>
      <c r="D90" s="86"/>
      <c r="E90" s="86"/>
    </row>
    <row r="91" spans="1:5" ht="15.75" customHeight="1">
      <c r="A91" s="150">
        <v>2010901</v>
      </c>
      <c r="B91" s="87" t="s">
        <v>232</v>
      </c>
      <c r="C91" s="91">
        <v>0</v>
      </c>
      <c r="D91" s="86"/>
      <c r="E91" s="86"/>
    </row>
    <row r="92" spans="1:5" ht="15.75" customHeight="1">
      <c r="A92" s="150">
        <v>2010902</v>
      </c>
      <c r="B92" s="87" t="s">
        <v>27</v>
      </c>
      <c r="C92" s="91">
        <v>0</v>
      </c>
      <c r="D92" s="86"/>
      <c r="E92" s="86"/>
    </row>
    <row r="93" spans="1:5" ht="15.75" customHeight="1">
      <c r="A93" s="150">
        <v>2010903</v>
      </c>
      <c r="B93" s="87" t="s">
        <v>252</v>
      </c>
      <c r="C93" s="91">
        <v>0</v>
      </c>
      <c r="D93" s="86"/>
      <c r="E93" s="86"/>
    </row>
    <row r="94" spans="1:5" ht="15.75" customHeight="1">
      <c r="A94" s="150">
        <v>2010905</v>
      </c>
      <c r="B94" s="87" t="s">
        <v>730</v>
      </c>
      <c r="C94" s="91">
        <v>0</v>
      </c>
      <c r="D94" s="86"/>
      <c r="E94" s="86"/>
    </row>
    <row r="95" spans="1:5" ht="15.75" customHeight="1">
      <c r="A95" s="150">
        <v>2010907</v>
      </c>
      <c r="B95" s="87" t="s">
        <v>731</v>
      </c>
      <c r="C95" s="91">
        <v>0</v>
      </c>
      <c r="D95" s="86"/>
      <c r="E95" s="86"/>
    </row>
    <row r="96" spans="1:5" ht="15.75" customHeight="1">
      <c r="A96" s="150">
        <v>2010908</v>
      </c>
      <c r="B96" s="87" t="s">
        <v>21</v>
      </c>
      <c r="C96" s="91">
        <v>0</v>
      </c>
      <c r="D96" s="86"/>
      <c r="E96" s="86"/>
    </row>
    <row r="97" spans="1:5" ht="15.75" customHeight="1">
      <c r="A97" s="150">
        <v>2010909</v>
      </c>
      <c r="B97" s="87" t="s">
        <v>732</v>
      </c>
      <c r="C97" s="91">
        <v>0</v>
      </c>
      <c r="D97" s="86"/>
      <c r="E97" s="86"/>
    </row>
    <row r="98" spans="1:5" ht="15.75" customHeight="1">
      <c r="A98" s="150">
        <v>2010910</v>
      </c>
      <c r="B98" s="87" t="s">
        <v>733</v>
      </c>
      <c r="C98" s="91">
        <v>0</v>
      </c>
      <c r="D98" s="86"/>
      <c r="E98" s="86"/>
    </row>
    <row r="99" spans="1:5" ht="15.75" customHeight="1">
      <c r="A99" s="150">
        <v>2010911</v>
      </c>
      <c r="B99" s="87" t="s">
        <v>734</v>
      </c>
      <c r="C99" s="91">
        <v>0</v>
      </c>
      <c r="D99" s="86"/>
      <c r="E99" s="86"/>
    </row>
    <row r="100" spans="1:5" ht="15.75" customHeight="1">
      <c r="A100" s="150">
        <v>2010912</v>
      </c>
      <c r="B100" s="87" t="s">
        <v>735</v>
      </c>
      <c r="C100" s="91">
        <v>0</v>
      </c>
      <c r="D100" s="86"/>
      <c r="E100" s="86"/>
    </row>
    <row r="101" spans="1:5" ht="15.75" customHeight="1">
      <c r="A101" s="150">
        <v>2010950</v>
      </c>
      <c r="B101" s="87" t="s">
        <v>248</v>
      </c>
      <c r="C101" s="91">
        <v>0</v>
      </c>
      <c r="D101" s="86"/>
      <c r="E101" s="86"/>
    </row>
    <row r="102" spans="1:5" ht="15.75" customHeight="1">
      <c r="A102" s="150">
        <v>2010999</v>
      </c>
      <c r="B102" s="87" t="s">
        <v>736</v>
      </c>
      <c r="C102" s="91">
        <v>0</v>
      </c>
      <c r="D102" s="86"/>
      <c r="E102" s="86"/>
    </row>
    <row r="103" spans="1:3" ht="15.75" customHeight="1">
      <c r="A103" s="150">
        <v>20111</v>
      </c>
      <c r="B103" s="87" t="s">
        <v>90</v>
      </c>
      <c r="C103" s="91">
        <f>SUM(C104:C111)</f>
        <v>3278</v>
      </c>
    </row>
    <row r="104" spans="1:3" ht="15.75" customHeight="1">
      <c r="A104" s="150">
        <v>2011101</v>
      </c>
      <c r="B104" s="87" t="s">
        <v>232</v>
      </c>
      <c r="C104" s="91">
        <v>2546</v>
      </c>
    </row>
    <row r="105" spans="1:5" ht="15.75" customHeight="1">
      <c r="A105" s="150">
        <v>2011102</v>
      </c>
      <c r="B105" s="87" t="s">
        <v>27</v>
      </c>
      <c r="C105" s="91">
        <v>0</v>
      </c>
      <c r="D105" s="86"/>
      <c r="E105" s="86"/>
    </row>
    <row r="106" spans="1:5" ht="15.75" customHeight="1">
      <c r="A106" s="150">
        <v>2011103</v>
      </c>
      <c r="B106" s="87" t="s">
        <v>252</v>
      </c>
      <c r="C106" s="91">
        <v>0</v>
      </c>
      <c r="D106" s="86"/>
      <c r="E106" s="86"/>
    </row>
    <row r="107" spans="1:5" ht="15.75" customHeight="1">
      <c r="A107" s="150">
        <v>2011104</v>
      </c>
      <c r="B107" s="87" t="s">
        <v>544</v>
      </c>
      <c r="C107" s="91">
        <v>0</v>
      </c>
      <c r="D107" s="86"/>
      <c r="E107" s="86"/>
    </row>
    <row r="108" spans="1:5" ht="15.75" customHeight="1">
      <c r="A108" s="150">
        <v>2011105</v>
      </c>
      <c r="B108" s="87" t="s">
        <v>737</v>
      </c>
      <c r="C108" s="91">
        <v>0</v>
      </c>
      <c r="D108" s="86"/>
      <c r="E108" s="86"/>
    </row>
    <row r="109" spans="1:5" ht="15.75" customHeight="1">
      <c r="A109" s="150">
        <v>2011106</v>
      </c>
      <c r="B109" s="87" t="s">
        <v>738</v>
      </c>
      <c r="C109" s="91">
        <v>0</v>
      </c>
      <c r="D109" s="86"/>
      <c r="E109" s="86"/>
    </row>
    <row r="110" spans="1:3" ht="15.75" customHeight="1">
      <c r="A110" s="150">
        <v>2011150</v>
      </c>
      <c r="B110" s="87" t="s">
        <v>248</v>
      </c>
      <c r="C110" s="91">
        <v>73</v>
      </c>
    </row>
    <row r="111" spans="1:3" ht="15.75" customHeight="1">
      <c r="A111" s="150">
        <v>2011199</v>
      </c>
      <c r="B111" s="87" t="s">
        <v>438</v>
      </c>
      <c r="C111" s="91">
        <v>659</v>
      </c>
    </row>
    <row r="112" spans="1:5" s="83" customFormat="1" ht="15.75" customHeight="1">
      <c r="A112" s="150">
        <v>20113</v>
      </c>
      <c r="B112" s="84" t="s">
        <v>310</v>
      </c>
      <c r="C112" s="90">
        <f>SUM(C113:C122)</f>
        <v>1177</v>
      </c>
      <c r="D112" s="202"/>
      <c r="E112" s="202"/>
    </row>
    <row r="113" spans="1:3" ht="15.75" customHeight="1">
      <c r="A113" s="150">
        <v>2011301</v>
      </c>
      <c r="B113" s="87" t="s">
        <v>232</v>
      </c>
      <c r="C113" s="91">
        <v>626</v>
      </c>
    </row>
    <row r="114" spans="1:5" ht="15.75" customHeight="1">
      <c r="A114" s="150">
        <v>2011302</v>
      </c>
      <c r="B114" s="87" t="s">
        <v>27</v>
      </c>
      <c r="C114" s="91">
        <v>0</v>
      </c>
      <c r="D114" s="86"/>
      <c r="E114" s="86"/>
    </row>
    <row r="115" spans="1:5" ht="15.75" customHeight="1">
      <c r="A115" s="150">
        <v>2011303</v>
      </c>
      <c r="B115" s="87" t="s">
        <v>252</v>
      </c>
      <c r="C115" s="91">
        <v>0</v>
      </c>
      <c r="D115" s="86"/>
      <c r="E115" s="86"/>
    </row>
    <row r="116" spans="1:5" ht="15.75" customHeight="1">
      <c r="A116" s="150">
        <v>2011304</v>
      </c>
      <c r="B116" s="87" t="s">
        <v>739</v>
      </c>
      <c r="C116" s="91">
        <v>0</v>
      </c>
      <c r="D116" s="86"/>
      <c r="E116" s="86"/>
    </row>
    <row r="117" spans="1:3" s="83" customFormat="1" ht="15.75" customHeight="1">
      <c r="A117" s="150">
        <v>2011305</v>
      </c>
      <c r="B117" s="84" t="s">
        <v>740</v>
      </c>
      <c r="C117" s="90">
        <v>0</v>
      </c>
    </row>
    <row r="118" spans="1:5" ht="15.75" customHeight="1">
      <c r="A118" s="150">
        <v>2011306</v>
      </c>
      <c r="B118" s="87" t="s">
        <v>741</v>
      </c>
      <c r="C118" s="91">
        <v>0</v>
      </c>
      <c r="D118" s="86"/>
      <c r="E118" s="86"/>
    </row>
    <row r="119" spans="1:5" ht="15.75" customHeight="1">
      <c r="A119" s="150">
        <v>2011307</v>
      </c>
      <c r="B119" s="87" t="s">
        <v>742</v>
      </c>
      <c r="C119" s="91">
        <v>0</v>
      </c>
      <c r="D119" s="86"/>
      <c r="E119" s="86"/>
    </row>
    <row r="120" spans="1:3" ht="15.75" customHeight="1">
      <c r="A120" s="150">
        <v>2011308</v>
      </c>
      <c r="B120" s="87" t="s">
        <v>133</v>
      </c>
      <c r="C120" s="91">
        <v>241</v>
      </c>
    </row>
    <row r="121" spans="1:3" ht="15.75" customHeight="1">
      <c r="A121" s="150">
        <v>2011350</v>
      </c>
      <c r="B121" s="87" t="s">
        <v>248</v>
      </c>
      <c r="C121" s="91">
        <v>173</v>
      </c>
    </row>
    <row r="122" spans="1:3" ht="15.75" customHeight="1">
      <c r="A122" s="150">
        <v>2011399</v>
      </c>
      <c r="B122" s="87" t="s">
        <v>280</v>
      </c>
      <c r="C122" s="91">
        <v>137</v>
      </c>
    </row>
    <row r="123" spans="1:5" ht="15.75" customHeight="1">
      <c r="A123" s="150">
        <v>20114</v>
      </c>
      <c r="B123" s="87" t="s">
        <v>743</v>
      </c>
      <c r="C123" s="91">
        <f>SUM(C124:C134)</f>
        <v>0</v>
      </c>
      <c r="D123" s="86"/>
      <c r="E123" s="86"/>
    </row>
    <row r="124" spans="1:5" ht="15.75" customHeight="1">
      <c r="A124" s="150">
        <v>2011401</v>
      </c>
      <c r="B124" s="87" t="s">
        <v>232</v>
      </c>
      <c r="C124" s="91">
        <v>0</v>
      </c>
      <c r="D124" s="86"/>
      <c r="E124" s="86"/>
    </row>
    <row r="125" spans="1:5" ht="15.75" customHeight="1">
      <c r="A125" s="150">
        <v>2011402</v>
      </c>
      <c r="B125" s="87" t="s">
        <v>27</v>
      </c>
      <c r="C125" s="91">
        <v>0</v>
      </c>
      <c r="D125" s="86"/>
      <c r="E125" s="86"/>
    </row>
    <row r="126" spans="1:5" ht="15.75" customHeight="1">
      <c r="A126" s="150">
        <v>2011403</v>
      </c>
      <c r="B126" s="87" t="s">
        <v>252</v>
      </c>
      <c r="C126" s="91">
        <v>0</v>
      </c>
      <c r="D126" s="86"/>
      <c r="E126" s="86"/>
    </row>
    <row r="127" spans="1:5" ht="15.75" customHeight="1">
      <c r="A127" s="150">
        <v>2011404</v>
      </c>
      <c r="B127" s="87" t="s">
        <v>744</v>
      </c>
      <c r="C127" s="91">
        <v>0</v>
      </c>
      <c r="D127" s="86"/>
      <c r="E127" s="86"/>
    </row>
    <row r="128" spans="1:5" ht="15.75" customHeight="1">
      <c r="A128" s="150">
        <v>2011405</v>
      </c>
      <c r="B128" s="87" t="s">
        <v>745</v>
      </c>
      <c r="C128" s="91">
        <v>0</v>
      </c>
      <c r="D128" s="86"/>
      <c r="E128" s="86"/>
    </row>
    <row r="129" spans="1:5" ht="15.75" customHeight="1">
      <c r="A129" s="150">
        <v>2011408</v>
      </c>
      <c r="B129" s="87" t="s">
        <v>746</v>
      </c>
      <c r="C129" s="91">
        <v>0</v>
      </c>
      <c r="D129" s="86"/>
      <c r="E129" s="86"/>
    </row>
    <row r="130" spans="1:5" ht="15.75" customHeight="1">
      <c r="A130" s="150">
        <v>2011409</v>
      </c>
      <c r="B130" s="87" t="s">
        <v>747</v>
      </c>
      <c r="C130" s="91">
        <v>0</v>
      </c>
      <c r="D130" s="86"/>
      <c r="E130" s="86"/>
    </row>
    <row r="131" spans="1:5" ht="15.75" customHeight="1">
      <c r="A131" s="150">
        <v>2011410</v>
      </c>
      <c r="B131" s="87" t="s">
        <v>748</v>
      </c>
      <c r="C131" s="91">
        <v>0</v>
      </c>
      <c r="D131" s="86"/>
      <c r="E131" s="86"/>
    </row>
    <row r="132" spans="1:5" ht="15.75" customHeight="1">
      <c r="A132" s="150">
        <v>2011411</v>
      </c>
      <c r="B132" s="87" t="s">
        <v>749</v>
      </c>
      <c r="C132" s="91">
        <v>0</v>
      </c>
      <c r="D132" s="86"/>
      <c r="E132" s="86"/>
    </row>
    <row r="133" spans="1:5" ht="15.75" customHeight="1">
      <c r="A133" s="150">
        <v>2011450</v>
      </c>
      <c r="B133" s="87" t="s">
        <v>248</v>
      </c>
      <c r="C133" s="91">
        <v>0</v>
      </c>
      <c r="D133" s="86"/>
      <c r="E133" s="86"/>
    </row>
    <row r="134" spans="1:5" ht="15.75" customHeight="1">
      <c r="A134" s="150">
        <v>2011499</v>
      </c>
      <c r="B134" s="87" t="s">
        <v>750</v>
      </c>
      <c r="C134" s="91">
        <v>0</v>
      </c>
      <c r="D134" s="86"/>
      <c r="E134" s="86"/>
    </row>
    <row r="135" spans="1:5" ht="15.75" customHeight="1">
      <c r="A135" s="150">
        <v>20123</v>
      </c>
      <c r="B135" s="87" t="s">
        <v>545</v>
      </c>
      <c r="C135" s="91">
        <f>SUM(C136:C141)</f>
        <v>0</v>
      </c>
      <c r="D135" s="86"/>
      <c r="E135" s="86"/>
    </row>
    <row r="136" spans="1:5" ht="15.75" customHeight="1">
      <c r="A136" s="150">
        <v>2012301</v>
      </c>
      <c r="B136" s="87" t="s">
        <v>232</v>
      </c>
      <c r="C136" s="91">
        <v>0</v>
      </c>
      <c r="D136" s="86"/>
      <c r="E136" s="86"/>
    </row>
    <row r="137" spans="1:5" ht="15.75" customHeight="1">
      <c r="A137" s="150">
        <v>2012302</v>
      </c>
      <c r="B137" s="87" t="s">
        <v>27</v>
      </c>
      <c r="C137" s="91">
        <v>0</v>
      </c>
      <c r="D137" s="86"/>
      <c r="E137" s="86"/>
    </row>
    <row r="138" spans="1:5" ht="15.75" customHeight="1">
      <c r="A138" s="150">
        <v>2012303</v>
      </c>
      <c r="B138" s="87" t="s">
        <v>252</v>
      </c>
      <c r="C138" s="91">
        <v>0</v>
      </c>
      <c r="D138" s="86"/>
      <c r="E138" s="86"/>
    </row>
    <row r="139" spans="1:5" ht="15.75" customHeight="1">
      <c r="A139" s="150">
        <v>2012304</v>
      </c>
      <c r="B139" s="87" t="s">
        <v>546</v>
      </c>
      <c r="C139" s="91">
        <v>0</v>
      </c>
      <c r="D139" s="86"/>
      <c r="E139" s="86"/>
    </row>
    <row r="140" spans="1:5" ht="15.75" customHeight="1">
      <c r="A140" s="150">
        <v>2012350</v>
      </c>
      <c r="B140" s="87" t="s">
        <v>248</v>
      </c>
      <c r="C140" s="91">
        <v>0</v>
      </c>
      <c r="D140" s="86"/>
      <c r="E140" s="86"/>
    </row>
    <row r="141" spans="1:3" s="83" customFormat="1" ht="15.75" customHeight="1">
      <c r="A141" s="150">
        <v>2012399</v>
      </c>
      <c r="B141" s="84" t="s">
        <v>751</v>
      </c>
      <c r="C141" s="90">
        <v>0</v>
      </c>
    </row>
    <row r="142" spans="1:5" ht="15.75" customHeight="1">
      <c r="A142" s="150">
        <v>20125</v>
      </c>
      <c r="B142" s="87" t="s">
        <v>752</v>
      </c>
      <c r="C142" s="91">
        <f>SUM(C143:C149)</f>
        <v>0</v>
      </c>
      <c r="D142" s="86"/>
      <c r="E142" s="86"/>
    </row>
    <row r="143" spans="1:5" ht="15.75" customHeight="1">
      <c r="A143" s="150">
        <v>2012501</v>
      </c>
      <c r="B143" s="87" t="s">
        <v>232</v>
      </c>
      <c r="C143" s="91">
        <v>0</v>
      </c>
      <c r="D143" s="86"/>
      <c r="E143" s="86"/>
    </row>
    <row r="144" spans="1:5" ht="15.75" customHeight="1">
      <c r="A144" s="150">
        <v>2012502</v>
      </c>
      <c r="B144" s="87" t="s">
        <v>27</v>
      </c>
      <c r="C144" s="91">
        <v>0</v>
      </c>
      <c r="D144" s="86"/>
      <c r="E144" s="86"/>
    </row>
    <row r="145" spans="1:5" ht="15.75" customHeight="1">
      <c r="A145" s="150">
        <v>2012503</v>
      </c>
      <c r="B145" s="87" t="s">
        <v>252</v>
      </c>
      <c r="C145" s="91">
        <v>0</v>
      </c>
      <c r="D145" s="86"/>
      <c r="E145" s="86"/>
    </row>
    <row r="146" spans="1:5" ht="15.75" customHeight="1">
      <c r="A146" s="150">
        <v>2012504</v>
      </c>
      <c r="B146" s="87" t="s">
        <v>753</v>
      </c>
      <c r="C146" s="91">
        <v>0</v>
      </c>
      <c r="D146" s="86"/>
      <c r="E146" s="86"/>
    </row>
    <row r="147" spans="1:5" ht="15.75" customHeight="1">
      <c r="A147" s="150">
        <v>2012505</v>
      </c>
      <c r="B147" s="87" t="s">
        <v>754</v>
      </c>
      <c r="C147" s="91">
        <v>0</v>
      </c>
      <c r="D147" s="86"/>
      <c r="E147" s="86"/>
    </row>
    <row r="148" spans="1:5" ht="15.75" customHeight="1">
      <c r="A148" s="150">
        <v>2012550</v>
      </c>
      <c r="B148" s="87" t="s">
        <v>248</v>
      </c>
      <c r="C148" s="91">
        <v>0</v>
      </c>
      <c r="D148" s="86"/>
      <c r="E148" s="86"/>
    </row>
    <row r="149" spans="1:5" ht="15.75" customHeight="1">
      <c r="A149" s="150">
        <v>2012599</v>
      </c>
      <c r="B149" s="87" t="s">
        <v>755</v>
      </c>
      <c r="C149" s="91">
        <v>0</v>
      </c>
      <c r="D149" s="86"/>
      <c r="E149" s="86"/>
    </row>
    <row r="150" spans="1:3" ht="15.75" customHeight="1">
      <c r="A150" s="150">
        <v>20126</v>
      </c>
      <c r="B150" s="87" t="s">
        <v>26</v>
      </c>
      <c r="C150" s="91">
        <f>SUM(C151:C155)</f>
        <v>226</v>
      </c>
    </row>
    <row r="151" spans="1:3" ht="15.75" customHeight="1">
      <c r="A151" s="150">
        <v>2012601</v>
      </c>
      <c r="B151" s="87" t="s">
        <v>232</v>
      </c>
      <c r="C151" s="91">
        <v>161</v>
      </c>
    </row>
    <row r="152" spans="1:5" ht="15.75" customHeight="1">
      <c r="A152" s="150">
        <v>2012602</v>
      </c>
      <c r="B152" s="87" t="s">
        <v>27</v>
      </c>
      <c r="C152" s="91">
        <v>0</v>
      </c>
      <c r="D152" s="86"/>
      <c r="E152" s="86"/>
    </row>
    <row r="153" spans="1:5" ht="15.75" customHeight="1">
      <c r="A153" s="150">
        <v>2012603</v>
      </c>
      <c r="B153" s="87" t="s">
        <v>252</v>
      </c>
      <c r="C153" s="91">
        <v>0</v>
      </c>
      <c r="D153" s="86"/>
      <c r="E153" s="86"/>
    </row>
    <row r="154" spans="1:5" ht="15.75" customHeight="1">
      <c r="A154" s="150">
        <v>2012604</v>
      </c>
      <c r="B154" s="87" t="s">
        <v>266</v>
      </c>
      <c r="C154" s="91">
        <v>0</v>
      </c>
      <c r="D154" s="86"/>
      <c r="E154" s="86"/>
    </row>
    <row r="155" spans="1:3" ht="15.75" customHeight="1">
      <c r="A155" s="150">
        <v>2012699</v>
      </c>
      <c r="B155" s="87" t="s">
        <v>756</v>
      </c>
      <c r="C155" s="91">
        <v>65</v>
      </c>
    </row>
    <row r="156" spans="1:3" ht="15.75" customHeight="1">
      <c r="A156" s="150">
        <v>20128</v>
      </c>
      <c r="B156" s="87" t="s">
        <v>328</v>
      </c>
      <c r="C156" s="91">
        <f>SUM(C157:C162)</f>
        <v>235</v>
      </c>
    </row>
    <row r="157" spans="1:3" ht="15.75" customHeight="1">
      <c r="A157" s="150">
        <v>2012801</v>
      </c>
      <c r="B157" s="87" t="s">
        <v>232</v>
      </c>
      <c r="C157" s="91">
        <v>144</v>
      </c>
    </row>
    <row r="158" spans="1:5" ht="15.75" customHeight="1">
      <c r="A158" s="150">
        <v>2012802</v>
      </c>
      <c r="B158" s="87" t="s">
        <v>27</v>
      </c>
      <c r="C158" s="91">
        <v>0</v>
      </c>
      <c r="D158" s="86"/>
      <c r="E158" s="86"/>
    </row>
    <row r="159" spans="1:5" ht="15.75" customHeight="1">
      <c r="A159" s="150">
        <v>2012803</v>
      </c>
      <c r="B159" s="87" t="s">
        <v>252</v>
      </c>
      <c r="C159" s="91">
        <v>0</v>
      </c>
      <c r="D159" s="86"/>
      <c r="E159" s="86"/>
    </row>
    <row r="160" spans="1:5" ht="15.75" customHeight="1">
      <c r="A160" s="150">
        <v>2012804</v>
      </c>
      <c r="B160" s="87" t="s">
        <v>712</v>
      </c>
      <c r="C160" s="91">
        <v>0</v>
      </c>
      <c r="D160" s="86"/>
      <c r="E160" s="86"/>
    </row>
    <row r="161" spans="1:3" ht="15.75" customHeight="1">
      <c r="A161" s="150">
        <v>2012850</v>
      </c>
      <c r="B161" s="87" t="s">
        <v>248</v>
      </c>
      <c r="C161" s="91">
        <v>34</v>
      </c>
    </row>
    <row r="162" spans="1:5" s="83" customFormat="1" ht="15.75" customHeight="1">
      <c r="A162" s="150">
        <v>2012899</v>
      </c>
      <c r="B162" s="84" t="s">
        <v>757</v>
      </c>
      <c r="C162" s="90">
        <v>57</v>
      </c>
      <c r="D162" s="202"/>
      <c r="E162" s="202"/>
    </row>
    <row r="163" spans="1:3" ht="15.75" customHeight="1">
      <c r="A163" s="150">
        <v>20129</v>
      </c>
      <c r="B163" s="87" t="s">
        <v>188</v>
      </c>
      <c r="C163" s="91">
        <f>SUM(C164:C169)</f>
        <v>1598</v>
      </c>
    </row>
    <row r="164" spans="1:3" ht="15.75" customHeight="1">
      <c r="A164" s="150">
        <v>2012901</v>
      </c>
      <c r="B164" s="87" t="s">
        <v>232</v>
      </c>
      <c r="C164" s="91">
        <v>402</v>
      </c>
    </row>
    <row r="165" spans="1:3" ht="15.75" customHeight="1">
      <c r="A165" s="150">
        <v>2012902</v>
      </c>
      <c r="B165" s="87" t="s">
        <v>27</v>
      </c>
      <c r="C165" s="91">
        <v>113</v>
      </c>
    </row>
    <row r="166" spans="1:5" ht="15.75" customHeight="1">
      <c r="A166" s="150">
        <v>2012903</v>
      </c>
      <c r="B166" s="87" t="s">
        <v>252</v>
      </c>
      <c r="C166" s="91">
        <v>0</v>
      </c>
      <c r="D166" s="86"/>
      <c r="E166" s="86"/>
    </row>
    <row r="167" spans="1:5" ht="15.75" customHeight="1">
      <c r="A167" s="150">
        <v>2012906</v>
      </c>
      <c r="B167" s="87" t="s">
        <v>758</v>
      </c>
      <c r="C167" s="91">
        <v>0</v>
      </c>
      <c r="D167" s="86"/>
      <c r="E167" s="86"/>
    </row>
    <row r="168" spans="1:3" ht="15.75" customHeight="1">
      <c r="A168" s="150">
        <v>2012950</v>
      </c>
      <c r="B168" s="87" t="s">
        <v>248</v>
      </c>
      <c r="C168" s="91">
        <v>107</v>
      </c>
    </row>
    <row r="169" spans="1:3" ht="15.75" customHeight="1">
      <c r="A169" s="150">
        <v>2012999</v>
      </c>
      <c r="B169" s="87" t="s">
        <v>140</v>
      </c>
      <c r="C169" s="91">
        <v>976</v>
      </c>
    </row>
    <row r="170" spans="1:3" ht="15.75" customHeight="1">
      <c r="A170" s="150">
        <v>20131</v>
      </c>
      <c r="B170" s="87" t="s">
        <v>214</v>
      </c>
      <c r="C170" s="91">
        <f>SUM(C171:C176)</f>
        <v>2288</v>
      </c>
    </row>
    <row r="171" spans="1:3" ht="15.75" customHeight="1">
      <c r="A171" s="150">
        <v>2013101</v>
      </c>
      <c r="B171" s="87" t="s">
        <v>232</v>
      </c>
      <c r="C171" s="91">
        <v>612</v>
      </c>
    </row>
    <row r="172" spans="1:3" ht="15.75" customHeight="1">
      <c r="A172" s="150">
        <v>2013102</v>
      </c>
      <c r="B172" s="87" t="s">
        <v>27</v>
      </c>
      <c r="C172" s="91">
        <v>204</v>
      </c>
    </row>
    <row r="173" spans="1:5" ht="15.75" customHeight="1">
      <c r="A173" s="150">
        <v>2013103</v>
      </c>
      <c r="B173" s="87" t="s">
        <v>252</v>
      </c>
      <c r="C173" s="91">
        <v>0</v>
      </c>
      <c r="D173" s="86"/>
      <c r="E173" s="86"/>
    </row>
    <row r="174" spans="1:5" ht="15.75" customHeight="1">
      <c r="A174" s="150">
        <v>2013105</v>
      </c>
      <c r="B174" s="87" t="s">
        <v>166</v>
      </c>
      <c r="C174" s="91">
        <v>0</v>
      </c>
      <c r="D174" s="86"/>
      <c r="E174" s="86"/>
    </row>
    <row r="175" spans="1:5" s="83" customFormat="1" ht="15.75" customHeight="1">
      <c r="A175" s="150">
        <v>2013150</v>
      </c>
      <c r="B175" s="84" t="s">
        <v>248</v>
      </c>
      <c r="C175" s="90">
        <v>159</v>
      </c>
      <c r="D175" s="202"/>
      <c r="E175" s="202"/>
    </row>
    <row r="176" spans="1:3" ht="15.75" customHeight="1">
      <c r="A176" s="150">
        <v>2013199</v>
      </c>
      <c r="B176" s="87" t="s">
        <v>547</v>
      </c>
      <c r="C176" s="91">
        <v>1313</v>
      </c>
    </row>
    <row r="177" spans="1:3" ht="15.75" customHeight="1">
      <c r="A177" s="150">
        <v>20132</v>
      </c>
      <c r="B177" s="87" t="s">
        <v>25</v>
      </c>
      <c r="C177" s="91">
        <f>SUM(C178:C183)</f>
        <v>1288</v>
      </c>
    </row>
    <row r="178" spans="1:3" ht="15.75" customHeight="1">
      <c r="A178" s="150">
        <v>2013201</v>
      </c>
      <c r="B178" s="87" t="s">
        <v>232</v>
      </c>
      <c r="C178" s="91">
        <v>577</v>
      </c>
    </row>
    <row r="179" spans="1:5" ht="15.75" customHeight="1">
      <c r="A179" s="150">
        <v>2013202</v>
      </c>
      <c r="B179" s="87" t="s">
        <v>27</v>
      </c>
      <c r="C179" s="91">
        <v>268</v>
      </c>
      <c r="D179" s="86"/>
      <c r="E179" s="86"/>
    </row>
    <row r="180" spans="1:5" ht="15.75" customHeight="1">
      <c r="A180" s="150">
        <v>2013203</v>
      </c>
      <c r="B180" s="87" t="s">
        <v>252</v>
      </c>
      <c r="C180" s="91">
        <v>0</v>
      </c>
      <c r="D180" s="86"/>
      <c r="E180" s="86"/>
    </row>
    <row r="181" spans="1:5" ht="15.75" customHeight="1">
      <c r="A181" s="150">
        <v>2013204</v>
      </c>
      <c r="B181" s="87" t="s">
        <v>439</v>
      </c>
      <c r="C181" s="91">
        <v>0</v>
      </c>
      <c r="D181" s="86"/>
      <c r="E181" s="86"/>
    </row>
    <row r="182" spans="1:3" ht="15.75" customHeight="1">
      <c r="A182" s="150">
        <v>2013250</v>
      </c>
      <c r="B182" s="87" t="s">
        <v>248</v>
      </c>
      <c r="C182" s="91">
        <v>159</v>
      </c>
    </row>
    <row r="183" spans="1:3" ht="15.75" customHeight="1">
      <c r="A183" s="150">
        <v>2013299</v>
      </c>
      <c r="B183" s="87" t="s">
        <v>189</v>
      </c>
      <c r="C183" s="91">
        <v>284</v>
      </c>
    </row>
    <row r="184" spans="1:3" ht="15.75" customHeight="1">
      <c r="A184" s="150">
        <v>20133</v>
      </c>
      <c r="B184" s="88" t="s">
        <v>305</v>
      </c>
      <c r="C184" s="92">
        <f>SUM(C185:C190)</f>
        <v>1209</v>
      </c>
    </row>
    <row r="185" spans="1:3" ht="15.75" customHeight="1">
      <c r="A185" s="150">
        <v>2013301</v>
      </c>
      <c r="B185" s="88" t="s">
        <v>232</v>
      </c>
      <c r="C185" s="92">
        <v>452</v>
      </c>
    </row>
    <row r="186" spans="1:5" ht="15.75" customHeight="1">
      <c r="A186" s="150">
        <v>2013302</v>
      </c>
      <c r="B186" s="88" t="s">
        <v>27</v>
      </c>
      <c r="C186" s="92">
        <v>0</v>
      </c>
      <c r="D186" s="86"/>
      <c r="E186" s="86"/>
    </row>
    <row r="187" spans="1:5" ht="15.75" customHeight="1">
      <c r="A187" s="150">
        <v>2013303</v>
      </c>
      <c r="B187" s="88" t="s">
        <v>252</v>
      </c>
      <c r="C187" s="92">
        <v>0</v>
      </c>
      <c r="D187" s="86"/>
      <c r="E187" s="86"/>
    </row>
    <row r="188" spans="1:5" ht="15.75" customHeight="1">
      <c r="A188" s="150">
        <v>2013304</v>
      </c>
      <c r="B188" s="88" t="s">
        <v>759</v>
      </c>
      <c r="C188" s="92">
        <v>0</v>
      </c>
      <c r="D188" s="86"/>
      <c r="E188" s="86"/>
    </row>
    <row r="189" spans="1:3" ht="15.75" customHeight="1">
      <c r="A189" s="150">
        <v>2013350</v>
      </c>
      <c r="B189" s="88" t="s">
        <v>248</v>
      </c>
      <c r="C189" s="92">
        <v>284</v>
      </c>
    </row>
    <row r="190" spans="1:3" ht="15.75" customHeight="1">
      <c r="A190" s="150">
        <v>2013399</v>
      </c>
      <c r="B190" s="88" t="s">
        <v>89</v>
      </c>
      <c r="C190" s="92">
        <v>473</v>
      </c>
    </row>
    <row r="191" spans="1:3" ht="15.75" customHeight="1">
      <c r="A191" s="150">
        <v>20134</v>
      </c>
      <c r="B191" s="88" t="s">
        <v>59</v>
      </c>
      <c r="C191" s="92">
        <f>SUM(C192:C198)</f>
        <v>445</v>
      </c>
    </row>
    <row r="192" spans="1:3" ht="15.75" customHeight="1">
      <c r="A192" s="150">
        <v>2013401</v>
      </c>
      <c r="B192" s="88" t="s">
        <v>232</v>
      </c>
      <c r="C192" s="92">
        <v>236</v>
      </c>
    </row>
    <row r="193" spans="1:5" ht="15.75" customHeight="1">
      <c r="A193" s="150">
        <v>2013402</v>
      </c>
      <c r="B193" s="88" t="s">
        <v>27</v>
      </c>
      <c r="C193" s="92">
        <v>0</v>
      </c>
      <c r="D193" s="86"/>
      <c r="E193" s="86"/>
    </row>
    <row r="194" spans="1:5" ht="15.75" customHeight="1">
      <c r="A194" s="150">
        <v>2013403</v>
      </c>
      <c r="B194" s="88" t="s">
        <v>252</v>
      </c>
      <c r="C194" s="92">
        <v>0</v>
      </c>
      <c r="D194" s="86"/>
      <c r="E194" s="86"/>
    </row>
    <row r="195" spans="1:3" ht="15.75" customHeight="1">
      <c r="A195" s="150">
        <v>2013404</v>
      </c>
      <c r="B195" s="88" t="s">
        <v>440</v>
      </c>
      <c r="C195" s="92">
        <v>0</v>
      </c>
    </row>
    <row r="196" spans="1:5" ht="15.75" customHeight="1">
      <c r="A196" s="150">
        <v>2013405</v>
      </c>
      <c r="B196" s="88" t="s">
        <v>548</v>
      </c>
      <c r="C196" s="92">
        <v>0</v>
      </c>
      <c r="D196" s="86"/>
      <c r="E196" s="86"/>
    </row>
    <row r="197" spans="1:3" ht="15.75" customHeight="1">
      <c r="A197" s="150">
        <v>2013450</v>
      </c>
      <c r="B197" s="88" t="s">
        <v>248</v>
      </c>
      <c r="C197" s="92">
        <v>87</v>
      </c>
    </row>
    <row r="198" spans="1:3" ht="15.75" customHeight="1">
      <c r="A198" s="150">
        <v>2013499</v>
      </c>
      <c r="B198" s="88" t="s">
        <v>314</v>
      </c>
      <c r="C198" s="92">
        <v>122</v>
      </c>
    </row>
    <row r="199" spans="1:3" s="83" customFormat="1" ht="15.75" customHeight="1">
      <c r="A199" s="150">
        <v>20135</v>
      </c>
      <c r="B199" s="85" t="s">
        <v>760</v>
      </c>
      <c r="C199" s="93">
        <f>SUM(C200:C204)</f>
        <v>0</v>
      </c>
    </row>
    <row r="200" spans="1:5" ht="15.75" customHeight="1">
      <c r="A200" s="150">
        <v>2013501</v>
      </c>
      <c r="B200" s="88" t="s">
        <v>232</v>
      </c>
      <c r="C200" s="92">
        <v>0</v>
      </c>
      <c r="D200" s="86"/>
      <c r="E200" s="86"/>
    </row>
    <row r="201" spans="1:5" ht="15.75" customHeight="1">
      <c r="A201" s="150">
        <v>2013502</v>
      </c>
      <c r="B201" s="88" t="s">
        <v>27</v>
      </c>
      <c r="C201" s="92">
        <v>0</v>
      </c>
      <c r="D201" s="86"/>
      <c r="E201" s="86"/>
    </row>
    <row r="202" spans="1:5" ht="15.75" customHeight="1">
      <c r="A202" s="150">
        <v>2013503</v>
      </c>
      <c r="B202" s="88" t="s">
        <v>252</v>
      </c>
      <c r="C202" s="92">
        <v>0</v>
      </c>
      <c r="D202" s="86"/>
      <c r="E202" s="86"/>
    </row>
    <row r="203" spans="1:5" ht="15.75" customHeight="1">
      <c r="A203" s="150">
        <v>2013550</v>
      </c>
      <c r="B203" s="88" t="s">
        <v>248</v>
      </c>
      <c r="C203" s="92">
        <v>0</v>
      </c>
      <c r="D203" s="86"/>
      <c r="E203" s="86"/>
    </row>
    <row r="204" spans="1:5" ht="15.75" customHeight="1">
      <c r="A204" s="150">
        <v>2013599</v>
      </c>
      <c r="B204" s="88" t="s">
        <v>761</v>
      </c>
      <c r="C204" s="92">
        <v>0</v>
      </c>
      <c r="D204" s="86"/>
      <c r="E204" s="86"/>
    </row>
    <row r="205" spans="1:3" ht="15.75" customHeight="1">
      <c r="A205" s="150">
        <v>20136</v>
      </c>
      <c r="B205" s="88" t="s">
        <v>202</v>
      </c>
      <c r="C205" s="92">
        <f>SUM(C206:C210)</f>
        <v>487</v>
      </c>
    </row>
    <row r="206" spans="1:3" ht="15.75" customHeight="1">
      <c r="A206" s="150">
        <v>2013601</v>
      </c>
      <c r="B206" s="88" t="s">
        <v>232</v>
      </c>
      <c r="C206" s="92">
        <v>275</v>
      </c>
    </row>
    <row r="207" spans="1:5" ht="15.75" customHeight="1">
      <c r="A207" s="150">
        <v>2013602</v>
      </c>
      <c r="B207" s="88" t="s">
        <v>27</v>
      </c>
      <c r="C207" s="92">
        <v>0</v>
      </c>
      <c r="D207" s="86"/>
      <c r="E207" s="86"/>
    </row>
    <row r="208" spans="1:5" ht="15.75" customHeight="1">
      <c r="A208" s="150">
        <v>2013603</v>
      </c>
      <c r="B208" s="88" t="s">
        <v>252</v>
      </c>
      <c r="C208" s="92">
        <v>0</v>
      </c>
      <c r="D208" s="86"/>
      <c r="E208" s="86"/>
    </row>
    <row r="209" spans="1:3" ht="15.75" customHeight="1">
      <c r="A209" s="150">
        <v>2013650</v>
      </c>
      <c r="B209" s="88" t="s">
        <v>248</v>
      </c>
      <c r="C209" s="92">
        <v>67</v>
      </c>
    </row>
    <row r="210" spans="1:3" ht="15.75" customHeight="1">
      <c r="A210" s="150">
        <v>2013699</v>
      </c>
      <c r="B210" s="88" t="s">
        <v>51</v>
      </c>
      <c r="C210" s="92">
        <v>145</v>
      </c>
    </row>
    <row r="211" spans="1:5" ht="15.75" customHeight="1">
      <c r="A211" s="150">
        <v>20137</v>
      </c>
      <c r="B211" s="88" t="s">
        <v>762</v>
      </c>
      <c r="C211" s="92">
        <f>SUM(C212:C217)</f>
        <v>0</v>
      </c>
      <c r="D211" s="86"/>
      <c r="E211" s="86"/>
    </row>
    <row r="212" spans="1:5" ht="15.75" customHeight="1">
      <c r="A212" s="150">
        <v>2013701</v>
      </c>
      <c r="B212" s="88" t="s">
        <v>232</v>
      </c>
      <c r="C212" s="92">
        <v>0</v>
      </c>
      <c r="D212" s="86"/>
      <c r="E212" s="86"/>
    </row>
    <row r="213" spans="1:5" ht="15.75" customHeight="1">
      <c r="A213" s="150">
        <v>2013702</v>
      </c>
      <c r="B213" s="88" t="s">
        <v>27</v>
      </c>
      <c r="C213" s="92">
        <v>0</v>
      </c>
      <c r="D213" s="86"/>
      <c r="E213" s="86"/>
    </row>
    <row r="214" spans="1:5" ht="15.75" customHeight="1">
      <c r="A214" s="150">
        <v>2013703</v>
      </c>
      <c r="B214" s="88" t="s">
        <v>252</v>
      </c>
      <c r="C214" s="92">
        <v>0</v>
      </c>
      <c r="D214" s="86"/>
      <c r="E214" s="86"/>
    </row>
    <row r="215" spans="1:5" ht="15.75" customHeight="1">
      <c r="A215" s="150">
        <v>2013704</v>
      </c>
      <c r="B215" s="88" t="s">
        <v>763</v>
      </c>
      <c r="C215" s="92">
        <v>0</v>
      </c>
      <c r="D215" s="86"/>
      <c r="E215" s="86"/>
    </row>
    <row r="216" spans="1:5" ht="15.75" customHeight="1">
      <c r="A216" s="150">
        <v>2013750</v>
      </c>
      <c r="B216" s="88" t="s">
        <v>248</v>
      </c>
      <c r="C216" s="92">
        <v>0</v>
      </c>
      <c r="D216" s="86"/>
      <c r="E216" s="86"/>
    </row>
    <row r="217" spans="1:5" ht="15.75" customHeight="1">
      <c r="A217" s="150">
        <v>2013799</v>
      </c>
      <c r="B217" s="88" t="s">
        <v>764</v>
      </c>
      <c r="C217" s="92">
        <v>0</v>
      </c>
      <c r="D217" s="86"/>
      <c r="E217" s="86"/>
    </row>
    <row r="218" spans="1:3" ht="15.75" customHeight="1">
      <c r="A218" s="150">
        <v>20138</v>
      </c>
      <c r="B218" s="88" t="s">
        <v>441</v>
      </c>
      <c r="C218" s="92">
        <f>SUM(C219:C232)</f>
        <v>2325</v>
      </c>
    </row>
    <row r="219" spans="1:3" ht="15.75" customHeight="1">
      <c r="A219" s="150">
        <v>2013801</v>
      </c>
      <c r="B219" s="88" t="s">
        <v>232</v>
      </c>
      <c r="C219" s="92">
        <v>1865</v>
      </c>
    </row>
    <row r="220" spans="1:5" ht="15.75" customHeight="1">
      <c r="A220" s="150">
        <v>2013802</v>
      </c>
      <c r="B220" s="88" t="s">
        <v>27</v>
      </c>
      <c r="C220" s="92">
        <v>0</v>
      </c>
      <c r="D220" s="86"/>
      <c r="E220" s="86"/>
    </row>
    <row r="221" spans="1:5" ht="15.75" customHeight="1">
      <c r="A221" s="150">
        <v>2013803</v>
      </c>
      <c r="B221" s="88" t="s">
        <v>252</v>
      </c>
      <c r="C221" s="92">
        <v>0</v>
      </c>
      <c r="D221" s="86"/>
      <c r="E221" s="86"/>
    </row>
    <row r="222" spans="1:3" ht="15.75" customHeight="1">
      <c r="A222" s="150">
        <v>2013804</v>
      </c>
      <c r="B222" s="88" t="s">
        <v>549</v>
      </c>
      <c r="C222" s="92">
        <v>41</v>
      </c>
    </row>
    <row r="223" spans="1:3" ht="15.75" customHeight="1">
      <c r="A223" s="150">
        <v>2013805</v>
      </c>
      <c r="B223" s="88" t="s">
        <v>550</v>
      </c>
      <c r="C223" s="92">
        <v>88</v>
      </c>
    </row>
    <row r="224" spans="1:5" ht="15.75" customHeight="1">
      <c r="A224" s="150">
        <v>2013808</v>
      </c>
      <c r="B224" s="88" t="s">
        <v>21</v>
      </c>
      <c r="C224" s="92">
        <v>0</v>
      </c>
      <c r="D224" s="86"/>
      <c r="E224" s="86"/>
    </row>
    <row r="225" spans="1:3" ht="15.75" customHeight="1">
      <c r="A225" s="150">
        <v>2013810</v>
      </c>
      <c r="B225" s="88" t="s">
        <v>765</v>
      </c>
      <c r="C225" s="92">
        <v>16</v>
      </c>
    </row>
    <row r="226" spans="1:3" ht="15.75" customHeight="1">
      <c r="A226" s="150">
        <v>2013812</v>
      </c>
      <c r="B226" s="88" t="s">
        <v>766</v>
      </c>
      <c r="C226" s="92">
        <v>8</v>
      </c>
    </row>
    <row r="227" spans="1:5" ht="15.75" customHeight="1">
      <c r="A227" s="150">
        <v>2013813</v>
      </c>
      <c r="B227" s="88" t="s">
        <v>767</v>
      </c>
      <c r="C227" s="92">
        <v>0</v>
      </c>
      <c r="D227" s="86"/>
      <c r="E227" s="86"/>
    </row>
    <row r="228" spans="1:3" ht="15.75" customHeight="1">
      <c r="A228" s="150">
        <v>2013814</v>
      </c>
      <c r="B228" s="88" t="s">
        <v>768</v>
      </c>
      <c r="C228" s="92">
        <v>0</v>
      </c>
    </row>
    <row r="229" spans="1:3" ht="15.75" customHeight="1">
      <c r="A229" s="150">
        <v>2013815</v>
      </c>
      <c r="B229" s="88" t="s">
        <v>769</v>
      </c>
      <c r="C229" s="92">
        <v>25</v>
      </c>
    </row>
    <row r="230" spans="1:3" ht="15.75" customHeight="1">
      <c r="A230" s="150">
        <v>2013816</v>
      </c>
      <c r="B230" s="88" t="s">
        <v>770</v>
      </c>
      <c r="C230" s="92">
        <v>171</v>
      </c>
    </row>
    <row r="231" spans="1:3" ht="15.75" customHeight="1">
      <c r="A231" s="150">
        <v>2013850</v>
      </c>
      <c r="B231" s="88" t="s">
        <v>248</v>
      </c>
      <c r="C231" s="92">
        <v>54</v>
      </c>
    </row>
    <row r="232" spans="1:3" ht="15.75" customHeight="1">
      <c r="A232" s="150">
        <v>2013899</v>
      </c>
      <c r="B232" s="88" t="s">
        <v>551</v>
      </c>
      <c r="C232" s="92">
        <v>57</v>
      </c>
    </row>
    <row r="233" spans="1:3" ht="15.75" customHeight="1">
      <c r="A233" s="150">
        <v>20199</v>
      </c>
      <c r="B233" s="88" t="s">
        <v>87</v>
      </c>
      <c r="C233" s="92">
        <f>SUM(C234:C235)</f>
        <v>2858</v>
      </c>
    </row>
    <row r="234" spans="1:5" ht="15.75" customHeight="1">
      <c r="A234" s="150">
        <v>2019901</v>
      </c>
      <c r="B234" s="88" t="s">
        <v>771</v>
      </c>
      <c r="C234" s="92">
        <v>0</v>
      </c>
      <c r="D234" s="86"/>
      <c r="E234" s="86"/>
    </row>
    <row r="235" spans="1:3" ht="15.75" customHeight="1">
      <c r="A235" s="150">
        <v>2019999</v>
      </c>
      <c r="B235" s="88" t="s">
        <v>85</v>
      </c>
      <c r="C235" s="92">
        <v>2858</v>
      </c>
    </row>
    <row r="236" spans="1:5" ht="15.75" customHeight="1">
      <c r="A236" s="150">
        <v>202</v>
      </c>
      <c r="B236" s="88" t="s">
        <v>772</v>
      </c>
      <c r="C236" s="92">
        <f>SUM(C237,C244,C247,C250,C256,C261,C263,C268,C274)</f>
        <v>0</v>
      </c>
      <c r="D236" s="86"/>
      <c r="E236" s="86"/>
    </row>
    <row r="237" spans="1:5" ht="15.75" customHeight="1">
      <c r="A237" s="150">
        <v>20201</v>
      </c>
      <c r="B237" s="88" t="s">
        <v>773</v>
      </c>
      <c r="C237" s="92">
        <f>SUM(C238:C243)</f>
        <v>0</v>
      </c>
      <c r="D237" s="86"/>
      <c r="E237" s="86"/>
    </row>
    <row r="238" spans="1:5" ht="15.75" customHeight="1">
      <c r="A238" s="150">
        <v>2020101</v>
      </c>
      <c r="B238" s="88" t="s">
        <v>232</v>
      </c>
      <c r="C238" s="92">
        <v>0</v>
      </c>
      <c r="D238" s="86"/>
      <c r="E238" s="86"/>
    </row>
    <row r="239" spans="1:5" ht="15.75" customHeight="1">
      <c r="A239" s="150">
        <v>2020102</v>
      </c>
      <c r="B239" s="88" t="s">
        <v>27</v>
      </c>
      <c r="C239" s="92">
        <v>0</v>
      </c>
      <c r="D239" s="86"/>
      <c r="E239" s="86"/>
    </row>
    <row r="240" spans="1:5" ht="15.75" customHeight="1">
      <c r="A240" s="150">
        <v>2020103</v>
      </c>
      <c r="B240" s="88" t="s">
        <v>252</v>
      </c>
      <c r="C240" s="92">
        <v>0</v>
      </c>
      <c r="D240" s="86"/>
      <c r="E240" s="86"/>
    </row>
    <row r="241" spans="1:5" ht="15.75" customHeight="1">
      <c r="A241" s="150">
        <v>2020104</v>
      </c>
      <c r="B241" s="88" t="s">
        <v>166</v>
      </c>
      <c r="C241" s="92">
        <v>0</v>
      </c>
      <c r="D241" s="86"/>
      <c r="E241" s="86"/>
    </row>
    <row r="242" spans="1:5" ht="15.75" customHeight="1">
      <c r="A242" s="150">
        <v>2020150</v>
      </c>
      <c r="B242" s="88" t="s">
        <v>248</v>
      </c>
      <c r="C242" s="92">
        <v>0</v>
      </c>
      <c r="D242" s="86"/>
      <c r="E242" s="86"/>
    </row>
    <row r="243" spans="1:5" ht="15.75" customHeight="1">
      <c r="A243" s="150">
        <v>2020199</v>
      </c>
      <c r="B243" s="88" t="s">
        <v>774</v>
      </c>
      <c r="C243" s="92">
        <v>0</v>
      </c>
      <c r="D243" s="86"/>
      <c r="E243" s="86"/>
    </row>
    <row r="244" spans="1:5" ht="15.75" customHeight="1">
      <c r="A244" s="150">
        <v>20202</v>
      </c>
      <c r="B244" s="88" t="s">
        <v>775</v>
      </c>
      <c r="C244" s="92">
        <f>SUM(C245:C246)</f>
        <v>0</v>
      </c>
      <c r="D244" s="86"/>
      <c r="E244" s="86"/>
    </row>
    <row r="245" spans="1:5" ht="15.75" customHeight="1">
      <c r="A245" s="150">
        <v>2020201</v>
      </c>
      <c r="B245" s="88" t="s">
        <v>776</v>
      </c>
      <c r="C245" s="92">
        <v>0</v>
      </c>
      <c r="D245" s="86"/>
      <c r="E245" s="86"/>
    </row>
    <row r="246" spans="1:5" ht="15.75" customHeight="1">
      <c r="A246" s="150">
        <v>2020202</v>
      </c>
      <c r="B246" s="88" t="s">
        <v>777</v>
      </c>
      <c r="C246" s="92">
        <v>0</v>
      </c>
      <c r="D246" s="86"/>
      <c r="E246" s="86"/>
    </row>
    <row r="247" spans="1:5" ht="15.75" customHeight="1">
      <c r="A247" s="150">
        <v>20203</v>
      </c>
      <c r="B247" s="88" t="s">
        <v>778</v>
      </c>
      <c r="C247" s="92">
        <f>SUM(C248:C249)</f>
        <v>0</v>
      </c>
      <c r="D247" s="86"/>
      <c r="E247" s="86"/>
    </row>
    <row r="248" spans="1:5" ht="15.75" customHeight="1">
      <c r="A248" s="150">
        <v>2020304</v>
      </c>
      <c r="B248" s="88" t="s">
        <v>779</v>
      </c>
      <c r="C248" s="92">
        <v>0</v>
      </c>
      <c r="D248" s="86"/>
      <c r="E248" s="86"/>
    </row>
    <row r="249" spans="1:5" ht="15.75" customHeight="1">
      <c r="A249" s="150">
        <v>2020306</v>
      </c>
      <c r="B249" s="88" t="s">
        <v>780</v>
      </c>
      <c r="C249" s="92">
        <v>0</v>
      </c>
      <c r="D249" s="86"/>
      <c r="E249" s="86"/>
    </row>
    <row r="250" spans="1:5" ht="15.75" customHeight="1">
      <c r="A250" s="150">
        <v>20204</v>
      </c>
      <c r="B250" s="88" t="s">
        <v>781</v>
      </c>
      <c r="C250" s="92">
        <f>SUM(C251:C255)</f>
        <v>0</v>
      </c>
      <c r="D250" s="86"/>
      <c r="E250" s="86"/>
    </row>
    <row r="251" spans="1:5" ht="15.75" customHeight="1">
      <c r="A251" s="150">
        <v>2020401</v>
      </c>
      <c r="B251" s="88" t="s">
        <v>782</v>
      </c>
      <c r="C251" s="92">
        <v>0</v>
      </c>
      <c r="D251" s="86"/>
      <c r="E251" s="86"/>
    </row>
    <row r="252" spans="1:5" ht="15.75" customHeight="1">
      <c r="A252" s="150">
        <v>2020402</v>
      </c>
      <c r="B252" s="88" t="s">
        <v>783</v>
      </c>
      <c r="C252" s="92">
        <v>0</v>
      </c>
      <c r="D252" s="86"/>
      <c r="E252" s="86"/>
    </row>
    <row r="253" spans="1:5" ht="15.75" customHeight="1">
      <c r="A253" s="150">
        <v>2020403</v>
      </c>
      <c r="B253" s="88" t="s">
        <v>784</v>
      </c>
      <c r="C253" s="92">
        <v>0</v>
      </c>
      <c r="D253" s="86"/>
      <c r="E253" s="86"/>
    </row>
    <row r="254" spans="1:5" ht="15.75" customHeight="1">
      <c r="A254" s="150">
        <v>2020404</v>
      </c>
      <c r="B254" s="88" t="s">
        <v>785</v>
      </c>
      <c r="C254" s="92">
        <v>0</v>
      </c>
      <c r="D254" s="86"/>
      <c r="E254" s="86"/>
    </row>
    <row r="255" spans="1:5" ht="15.75" customHeight="1">
      <c r="A255" s="150">
        <v>2020499</v>
      </c>
      <c r="B255" s="88" t="s">
        <v>786</v>
      </c>
      <c r="C255" s="92">
        <v>0</v>
      </c>
      <c r="D255" s="86"/>
      <c r="E255" s="86"/>
    </row>
    <row r="256" spans="1:5" ht="15.75" customHeight="1">
      <c r="A256" s="150">
        <v>20205</v>
      </c>
      <c r="B256" s="88" t="s">
        <v>787</v>
      </c>
      <c r="C256" s="92">
        <f>SUM(C257:C260)</f>
        <v>0</v>
      </c>
      <c r="D256" s="86"/>
      <c r="E256" s="86"/>
    </row>
    <row r="257" spans="1:5" ht="15.75" customHeight="1">
      <c r="A257" s="150">
        <v>2020503</v>
      </c>
      <c r="B257" s="88" t="s">
        <v>788</v>
      </c>
      <c r="C257" s="92">
        <v>0</v>
      </c>
      <c r="D257" s="86"/>
      <c r="E257" s="86"/>
    </row>
    <row r="258" spans="1:5" ht="15.75" customHeight="1">
      <c r="A258" s="150">
        <v>2020504</v>
      </c>
      <c r="B258" s="88" t="s">
        <v>789</v>
      </c>
      <c r="C258" s="92">
        <v>0</v>
      </c>
      <c r="D258" s="86"/>
      <c r="E258" s="86"/>
    </row>
    <row r="259" spans="1:5" ht="15.75" customHeight="1">
      <c r="A259" s="150">
        <v>2020505</v>
      </c>
      <c r="B259" s="88" t="s">
        <v>790</v>
      </c>
      <c r="C259" s="92">
        <v>0</v>
      </c>
      <c r="D259" s="86"/>
      <c r="E259" s="86"/>
    </row>
    <row r="260" spans="1:5" ht="15.75" customHeight="1">
      <c r="A260" s="150">
        <v>2020599</v>
      </c>
      <c r="B260" s="88" t="s">
        <v>791</v>
      </c>
      <c r="C260" s="92">
        <v>0</v>
      </c>
      <c r="D260" s="86"/>
      <c r="E260" s="86"/>
    </row>
    <row r="261" spans="1:5" ht="15.75" customHeight="1">
      <c r="A261" s="150">
        <v>20206</v>
      </c>
      <c r="B261" s="88" t="s">
        <v>792</v>
      </c>
      <c r="C261" s="92">
        <f>C262</f>
        <v>0</v>
      </c>
      <c r="D261" s="86"/>
      <c r="E261" s="86"/>
    </row>
    <row r="262" spans="1:5" ht="15.75" customHeight="1">
      <c r="A262" s="150">
        <v>2020601</v>
      </c>
      <c r="B262" s="88" t="s">
        <v>793</v>
      </c>
      <c r="C262" s="92">
        <v>0</v>
      </c>
      <c r="D262" s="86"/>
      <c r="E262" s="86"/>
    </row>
    <row r="263" spans="1:3" s="83" customFormat="1" ht="15.75" customHeight="1">
      <c r="A263" s="150">
        <v>20207</v>
      </c>
      <c r="B263" s="85" t="s">
        <v>794</v>
      </c>
      <c r="C263" s="93">
        <f>SUM(C264:C267)</f>
        <v>0</v>
      </c>
    </row>
    <row r="264" spans="1:5" ht="15.75" customHeight="1">
      <c r="A264" s="150">
        <v>2020701</v>
      </c>
      <c r="B264" s="88" t="s">
        <v>795</v>
      </c>
      <c r="C264" s="92">
        <v>0</v>
      </c>
      <c r="D264" s="86"/>
      <c r="E264" s="86"/>
    </row>
    <row r="265" spans="1:5" ht="15.75" customHeight="1">
      <c r="A265" s="150">
        <v>2020702</v>
      </c>
      <c r="B265" s="88" t="s">
        <v>796</v>
      </c>
      <c r="C265" s="92">
        <v>0</v>
      </c>
      <c r="D265" s="86"/>
      <c r="E265" s="86"/>
    </row>
    <row r="266" spans="1:5" ht="15.75" customHeight="1">
      <c r="A266" s="150">
        <v>2020703</v>
      </c>
      <c r="B266" s="88" t="s">
        <v>797</v>
      </c>
      <c r="C266" s="92">
        <v>0</v>
      </c>
      <c r="D266" s="86"/>
      <c r="E266" s="86"/>
    </row>
    <row r="267" spans="1:5" ht="15.75" customHeight="1">
      <c r="A267" s="150">
        <v>2020799</v>
      </c>
      <c r="B267" s="88" t="s">
        <v>798</v>
      </c>
      <c r="C267" s="92">
        <v>0</v>
      </c>
      <c r="D267" s="86"/>
      <c r="E267" s="86"/>
    </row>
    <row r="268" spans="1:5" ht="15.75" customHeight="1">
      <c r="A268" s="150">
        <v>20208</v>
      </c>
      <c r="B268" s="88" t="s">
        <v>799</v>
      </c>
      <c r="C268" s="92">
        <f>SUM(C269:C273)</f>
        <v>0</v>
      </c>
      <c r="D268" s="86"/>
      <c r="E268" s="86"/>
    </row>
    <row r="269" spans="1:5" ht="15.75" customHeight="1">
      <c r="A269" s="150">
        <v>2020801</v>
      </c>
      <c r="B269" s="88" t="s">
        <v>232</v>
      </c>
      <c r="C269" s="92">
        <v>0</v>
      </c>
      <c r="D269" s="86"/>
      <c r="E269" s="86"/>
    </row>
    <row r="270" spans="1:5" ht="15.75" customHeight="1">
      <c r="A270" s="150">
        <v>2020802</v>
      </c>
      <c r="B270" s="88" t="s">
        <v>27</v>
      </c>
      <c r="C270" s="92">
        <v>0</v>
      </c>
      <c r="D270" s="86"/>
      <c r="E270" s="86"/>
    </row>
    <row r="271" spans="1:5" ht="15.75" customHeight="1">
      <c r="A271" s="150">
        <v>2020803</v>
      </c>
      <c r="B271" s="88" t="s">
        <v>252</v>
      </c>
      <c r="C271" s="92">
        <v>0</v>
      </c>
      <c r="D271" s="86"/>
      <c r="E271" s="86"/>
    </row>
    <row r="272" spans="1:5" ht="15.75" customHeight="1">
      <c r="A272" s="150">
        <v>2020850</v>
      </c>
      <c r="B272" s="88" t="s">
        <v>248</v>
      </c>
      <c r="C272" s="92">
        <v>0</v>
      </c>
      <c r="D272" s="86"/>
      <c r="E272" s="86"/>
    </row>
    <row r="273" spans="1:5" ht="15.75" customHeight="1">
      <c r="A273" s="150">
        <v>2020899</v>
      </c>
      <c r="B273" s="88" t="s">
        <v>800</v>
      </c>
      <c r="C273" s="92">
        <v>0</v>
      </c>
      <c r="D273" s="86"/>
      <c r="E273" s="86"/>
    </row>
    <row r="274" spans="1:5" ht="15.75" customHeight="1">
      <c r="A274" s="150">
        <v>20299</v>
      </c>
      <c r="B274" s="88" t="s">
        <v>801</v>
      </c>
      <c r="C274" s="92">
        <f>C275</f>
        <v>0</v>
      </c>
      <c r="D274" s="86"/>
      <c r="E274" s="86"/>
    </row>
    <row r="275" spans="1:5" ht="15.75" customHeight="1">
      <c r="A275" s="150">
        <v>2029999</v>
      </c>
      <c r="B275" s="88" t="s">
        <v>802</v>
      </c>
      <c r="C275" s="92">
        <v>0</v>
      </c>
      <c r="D275" s="86"/>
      <c r="E275" s="86"/>
    </row>
    <row r="276" spans="1:5" ht="15.75" customHeight="1">
      <c r="A276" s="150">
        <v>203</v>
      </c>
      <c r="B276" s="88" t="s">
        <v>803</v>
      </c>
      <c r="C276" s="92">
        <f>SUM(C277,C279,C281,C283,C293)</f>
        <v>0</v>
      </c>
      <c r="D276" s="86"/>
      <c r="E276" s="86"/>
    </row>
    <row r="277" spans="1:5" ht="15.75" customHeight="1">
      <c r="A277" s="150">
        <v>20301</v>
      </c>
      <c r="B277" s="88" t="s">
        <v>804</v>
      </c>
      <c r="C277" s="92">
        <f>SUM(C278:C278)</f>
        <v>0</v>
      </c>
      <c r="D277" s="86"/>
      <c r="E277" s="86"/>
    </row>
    <row r="278" spans="1:5" ht="15.75" customHeight="1">
      <c r="A278" s="150">
        <v>2030101</v>
      </c>
      <c r="B278" s="88" t="s">
        <v>805</v>
      </c>
      <c r="C278" s="92">
        <v>0</v>
      </c>
      <c r="D278" s="86"/>
      <c r="E278" s="86"/>
    </row>
    <row r="279" spans="1:5" ht="15.75" customHeight="1">
      <c r="A279" s="150">
        <v>20304</v>
      </c>
      <c r="B279" s="88" t="s">
        <v>806</v>
      </c>
      <c r="C279" s="92">
        <f>C280</f>
        <v>0</v>
      </c>
      <c r="D279" s="86"/>
      <c r="E279" s="86"/>
    </row>
    <row r="280" spans="1:5" ht="15.75" customHeight="1">
      <c r="A280" s="150">
        <v>2030401</v>
      </c>
      <c r="B280" s="88" t="s">
        <v>807</v>
      </c>
      <c r="C280" s="92">
        <v>0</v>
      </c>
      <c r="D280" s="86"/>
      <c r="E280" s="86"/>
    </row>
    <row r="281" spans="1:5" ht="15.75" customHeight="1">
      <c r="A281" s="150">
        <v>20305</v>
      </c>
      <c r="B281" s="88" t="s">
        <v>808</v>
      </c>
      <c r="C281" s="92">
        <f>C282</f>
        <v>0</v>
      </c>
      <c r="D281" s="86"/>
      <c r="E281" s="86"/>
    </row>
    <row r="282" spans="1:5" ht="15.75" customHeight="1">
      <c r="A282" s="150">
        <v>2030501</v>
      </c>
      <c r="B282" s="88" t="s">
        <v>809</v>
      </c>
      <c r="C282" s="92">
        <v>0</v>
      </c>
      <c r="D282" s="86"/>
      <c r="E282" s="86"/>
    </row>
    <row r="283" spans="1:5" ht="15.75" customHeight="1">
      <c r="A283" s="150">
        <v>20306</v>
      </c>
      <c r="B283" s="88" t="s">
        <v>19</v>
      </c>
      <c r="C283" s="92">
        <f>SUM(C284:C292)</f>
        <v>0</v>
      </c>
      <c r="D283" s="86"/>
      <c r="E283" s="86"/>
    </row>
    <row r="284" spans="1:5" ht="15.75" customHeight="1">
      <c r="A284" s="150">
        <v>2030601</v>
      </c>
      <c r="B284" s="88" t="s">
        <v>221</v>
      </c>
      <c r="C284" s="92">
        <v>0</v>
      </c>
      <c r="D284" s="86"/>
      <c r="E284" s="86"/>
    </row>
    <row r="285" spans="1:5" ht="15.75" customHeight="1">
      <c r="A285" s="150">
        <v>2030602</v>
      </c>
      <c r="B285" s="88" t="s">
        <v>810</v>
      </c>
      <c r="C285" s="92">
        <v>0</v>
      </c>
      <c r="D285" s="86"/>
      <c r="E285" s="86"/>
    </row>
    <row r="286" spans="1:5" ht="15.75" customHeight="1">
      <c r="A286" s="150">
        <v>2030603</v>
      </c>
      <c r="B286" s="88" t="s">
        <v>811</v>
      </c>
      <c r="C286" s="92">
        <v>0</v>
      </c>
      <c r="D286" s="86"/>
      <c r="E286" s="86"/>
    </row>
    <row r="287" spans="1:5" ht="15.75" customHeight="1">
      <c r="A287" s="150">
        <v>2030604</v>
      </c>
      <c r="B287" s="88" t="s">
        <v>812</v>
      </c>
      <c r="C287" s="92">
        <v>0</v>
      </c>
      <c r="D287" s="86"/>
      <c r="E287" s="86"/>
    </row>
    <row r="288" spans="1:5" ht="15.75" customHeight="1">
      <c r="A288" s="150">
        <v>2030605</v>
      </c>
      <c r="B288" s="88" t="s">
        <v>257</v>
      </c>
      <c r="C288" s="92"/>
      <c r="D288" s="86"/>
      <c r="E288" s="86"/>
    </row>
    <row r="289" spans="1:5" ht="15.75" customHeight="1">
      <c r="A289" s="150">
        <v>2030606</v>
      </c>
      <c r="B289" s="88" t="s">
        <v>813</v>
      </c>
      <c r="C289" s="92"/>
      <c r="D289" s="86"/>
      <c r="E289" s="86"/>
    </row>
    <row r="290" spans="1:5" ht="15.75" customHeight="1">
      <c r="A290" s="150">
        <v>2030607</v>
      </c>
      <c r="B290" s="88" t="s">
        <v>407</v>
      </c>
      <c r="C290" s="92">
        <v>0</v>
      </c>
      <c r="D290" s="86"/>
      <c r="E290" s="86"/>
    </row>
    <row r="291" spans="1:5" ht="15.75" customHeight="1">
      <c r="A291" s="150">
        <v>2030608</v>
      </c>
      <c r="B291" s="88" t="s">
        <v>814</v>
      </c>
      <c r="C291" s="92">
        <v>0</v>
      </c>
      <c r="D291" s="86"/>
      <c r="E291" s="86"/>
    </row>
    <row r="292" spans="1:5" ht="15.75" customHeight="1">
      <c r="A292" s="150">
        <v>2030699</v>
      </c>
      <c r="B292" s="88" t="s">
        <v>815</v>
      </c>
      <c r="C292" s="92">
        <v>0</v>
      </c>
      <c r="D292" s="86"/>
      <c r="E292" s="86"/>
    </row>
    <row r="293" spans="1:5" ht="15.75" customHeight="1">
      <c r="A293" s="150">
        <v>20399</v>
      </c>
      <c r="B293" s="88" t="s">
        <v>816</v>
      </c>
      <c r="C293" s="92">
        <f>C294</f>
        <v>0</v>
      </c>
      <c r="D293" s="86"/>
      <c r="E293" s="86"/>
    </row>
    <row r="294" spans="1:5" ht="15.75" customHeight="1">
      <c r="A294" s="150">
        <v>2039999</v>
      </c>
      <c r="B294" s="88" t="s">
        <v>817</v>
      </c>
      <c r="C294" s="92">
        <v>0</v>
      </c>
      <c r="D294" s="86"/>
      <c r="E294" s="86"/>
    </row>
    <row r="295" spans="1:5" s="129" customFormat="1" ht="15.75" customHeight="1">
      <c r="A295" s="150">
        <v>204</v>
      </c>
      <c r="B295" s="130" t="s">
        <v>1314</v>
      </c>
      <c r="C295" s="131">
        <f>SUM(C296,C299,C310,C317,C325,C334,C348,C358,C368,C376,C382)</f>
        <v>17950</v>
      </c>
      <c r="D295" s="203"/>
      <c r="E295" s="203"/>
    </row>
    <row r="296" spans="1:5" ht="15.75" customHeight="1">
      <c r="A296" s="150">
        <v>20401</v>
      </c>
      <c r="B296" s="88" t="s">
        <v>818</v>
      </c>
      <c r="C296" s="92">
        <f>SUM(C297:C298)</f>
        <v>0</v>
      </c>
      <c r="D296" s="86"/>
      <c r="E296" s="86"/>
    </row>
    <row r="297" spans="1:5" ht="15.75" customHeight="1">
      <c r="A297" s="150">
        <v>2040101</v>
      </c>
      <c r="B297" s="88" t="s">
        <v>819</v>
      </c>
      <c r="C297" s="92">
        <v>0</v>
      </c>
      <c r="D297" s="86"/>
      <c r="E297" s="86"/>
    </row>
    <row r="298" spans="1:5" ht="15.75" customHeight="1">
      <c r="A298" s="150">
        <v>2040199</v>
      </c>
      <c r="B298" s="88" t="s">
        <v>820</v>
      </c>
      <c r="C298" s="92">
        <v>0</v>
      </c>
      <c r="D298" s="86"/>
      <c r="E298" s="86"/>
    </row>
    <row r="299" spans="1:3" ht="15.75" customHeight="1">
      <c r="A299" s="150">
        <v>20402</v>
      </c>
      <c r="B299" s="88" t="s">
        <v>178</v>
      </c>
      <c r="C299" s="92">
        <f>SUM(C300:C309)</f>
        <v>16488</v>
      </c>
    </row>
    <row r="300" spans="1:3" ht="15.75" customHeight="1">
      <c r="A300" s="150">
        <v>2040201</v>
      </c>
      <c r="B300" s="88" t="s">
        <v>232</v>
      </c>
      <c r="C300" s="92">
        <v>10210</v>
      </c>
    </row>
    <row r="301" spans="1:3" ht="15.75" customHeight="1">
      <c r="A301" s="150">
        <v>2040202</v>
      </c>
      <c r="B301" s="88" t="s">
        <v>27</v>
      </c>
      <c r="C301" s="92">
        <v>255</v>
      </c>
    </row>
    <row r="302" spans="1:5" ht="15.75" customHeight="1">
      <c r="A302" s="150">
        <v>2040203</v>
      </c>
      <c r="B302" s="88" t="s">
        <v>252</v>
      </c>
      <c r="C302" s="92">
        <v>0</v>
      </c>
      <c r="D302" s="86"/>
      <c r="E302" s="86"/>
    </row>
    <row r="303" spans="1:5" ht="15.75" customHeight="1">
      <c r="A303" s="150">
        <v>2040219</v>
      </c>
      <c r="B303" s="88" t="s">
        <v>21</v>
      </c>
      <c r="C303" s="92">
        <v>0</v>
      </c>
      <c r="D303" s="86"/>
      <c r="E303" s="86"/>
    </row>
    <row r="304" spans="1:3" ht="15.75" customHeight="1">
      <c r="A304" s="150">
        <v>2040220</v>
      </c>
      <c r="B304" s="88" t="s">
        <v>442</v>
      </c>
      <c r="C304" s="92">
        <v>1219</v>
      </c>
    </row>
    <row r="305" spans="1:5" ht="15.75" customHeight="1">
      <c r="A305" s="150">
        <v>2040221</v>
      </c>
      <c r="B305" s="88" t="s">
        <v>443</v>
      </c>
      <c r="C305" s="92">
        <v>0</v>
      </c>
      <c r="D305" s="86"/>
      <c r="E305" s="86"/>
    </row>
    <row r="306" spans="1:5" ht="15.75" customHeight="1">
      <c r="A306" s="150">
        <v>2040222</v>
      </c>
      <c r="B306" s="88" t="s">
        <v>552</v>
      </c>
      <c r="C306" s="92">
        <v>0</v>
      </c>
      <c r="D306" s="86"/>
      <c r="E306" s="86"/>
    </row>
    <row r="307" spans="1:5" ht="15.75" customHeight="1">
      <c r="A307" s="150">
        <v>2040223</v>
      </c>
      <c r="B307" s="88" t="s">
        <v>553</v>
      </c>
      <c r="C307" s="92">
        <v>0</v>
      </c>
      <c r="D307" s="86"/>
      <c r="E307" s="86"/>
    </row>
    <row r="308" spans="1:5" ht="15.75" customHeight="1">
      <c r="A308" s="150">
        <v>2040250</v>
      </c>
      <c r="B308" s="88" t="s">
        <v>248</v>
      </c>
      <c r="C308" s="92">
        <v>0</v>
      </c>
      <c r="D308" s="86"/>
      <c r="E308" s="86"/>
    </row>
    <row r="309" spans="1:3" ht="15.75" customHeight="1">
      <c r="A309" s="150">
        <v>2040299</v>
      </c>
      <c r="B309" s="88" t="s">
        <v>235</v>
      </c>
      <c r="C309" s="92">
        <v>4804</v>
      </c>
    </row>
    <row r="310" spans="1:3" s="83" customFormat="1" ht="15.75" customHeight="1">
      <c r="A310" s="150">
        <v>20403</v>
      </c>
      <c r="B310" s="85" t="s">
        <v>821</v>
      </c>
      <c r="C310" s="93">
        <f>SUM(C311:C316)</f>
        <v>0</v>
      </c>
    </row>
    <row r="311" spans="1:5" ht="15.75" customHeight="1">
      <c r="A311" s="150">
        <v>2040301</v>
      </c>
      <c r="B311" s="88" t="s">
        <v>232</v>
      </c>
      <c r="C311" s="92">
        <v>0</v>
      </c>
      <c r="D311" s="86"/>
      <c r="E311" s="86"/>
    </row>
    <row r="312" spans="1:5" ht="15.75" customHeight="1">
      <c r="A312" s="150">
        <v>2040302</v>
      </c>
      <c r="B312" s="88" t="s">
        <v>27</v>
      </c>
      <c r="C312" s="92">
        <v>0</v>
      </c>
      <c r="D312" s="86"/>
      <c r="E312" s="86"/>
    </row>
    <row r="313" spans="1:5" ht="15.75" customHeight="1">
      <c r="A313" s="150">
        <v>2040303</v>
      </c>
      <c r="B313" s="88" t="s">
        <v>252</v>
      </c>
      <c r="C313" s="92">
        <v>0</v>
      </c>
      <c r="D313" s="86"/>
      <c r="E313" s="86"/>
    </row>
    <row r="314" spans="1:5" ht="15.75" customHeight="1">
      <c r="A314" s="150">
        <v>2040304</v>
      </c>
      <c r="B314" s="88" t="s">
        <v>822</v>
      </c>
      <c r="C314" s="92">
        <v>0</v>
      </c>
      <c r="D314" s="86"/>
      <c r="E314" s="86"/>
    </row>
    <row r="315" spans="1:5" ht="15.75" customHeight="1">
      <c r="A315" s="150">
        <v>2040350</v>
      </c>
      <c r="B315" s="88" t="s">
        <v>248</v>
      </c>
      <c r="C315" s="92">
        <v>0</v>
      </c>
      <c r="D315" s="86"/>
      <c r="E315" s="86"/>
    </row>
    <row r="316" spans="1:5" ht="15.75" customHeight="1">
      <c r="A316" s="150">
        <v>2040399</v>
      </c>
      <c r="B316" s="88" t="s">
        <v>823</v>
      </c>
      <c r="C316" s="92">
        <v>0</v>
      </c>
      <c r="D316" s="86"/>
      <c r="E316" s="86"/>
    </row>
    <row r="317" spans="1:5" ht="15.75" customHeight="1">
      <c r="A317" s="150">
        <v>20404</v>
      </c>
      <c r="B317" s="88" t="s">
        <v>554</v>
      </c>
      <c r="C317" s="92">
        <f>SUM(C318:C324)</f>
        <v>0</v>
      </c>
      <c r="D317" s="86"/>
      <c r="E317" s="86"/>
    </row>
    <row r="318" spans="1:5" ht="15.75" customHeight="1">
      <c r="A318" s="150">
        <v>2040401</v>
      </c>
      <c r="B318" s="88" t="s">
        <v>232</v>
      </c>
      <c r="C318" s="92">
        <v>0</v>
      </c>
      <c r="D318" s="86"/>
      <c r="E318" s="86"/>
    </row>
    <row r="319" spans="1:5" ht="15.75" customHeight="1">
      <c r="A319" s="150">
        <v>2040402</v>
      </c>
      <c r="B319" s="88" t="s">
        <v>27</v>
      </c>
      <c r="C319" s="92">
        <v>0</v>
      </c>
      <c r="D319" s="86"/>
      <c r="E319" s="86"/>
    </row>
    <row r="320" spans="1:5" ht="15.75" customHeight="1">
      <c r="A320" s="150">
        <v>2040403</v>
      </c>
      <c r="B320" s="88" t="s">
        <v>252</v>
      </c>
      <c r="C320" s="92">
        <v>0</v>
      </c>
      <c r="D320" s="86"/>
      <c r="E320" s="86"/>
    </row>
    <row r="321" spans="1:5" ht="15.75" customHeight="1">
      <c r="A321" s="150">
        <v>2040409</v>
      </c>
      <c r="B321" s="88" t="s">
        <v>824</v>
      </c>
      <c r="C321" s="92">
        <v>0</v>
      </c>
      <c r="D321" s="86"/>
      <c r="E321" s="86"/>
    </row>
    <row r="322" spans="1:5" ht="15.75" customHeight="1">
      <c r="A322" s="150">
        <v>2040410</v>
      </c>
      <c r="B322" s="88" t="s">
        <v>825</v>
      </c>
      <c r="C322" s="92">
        <v>0</v>
      </c>
      <c r="D322" s="86"/>
      <c r="E322" s="86"/>
    </row>
    <row r="323" spans="1:5" ht="15.75" customHeight="1">
      <c r="A323" s="150">
        <v>2040450</v>
      </c>
      <c r="B323" s="88" t="s">
        <v>248</v>
      </c>
      <c r="C323" s="92">
        <v>0</v>
      </c>
      <c r="D323" s="86"/>
      <c r="E323" s="86"/>
    </row>
    <row r="324" spans="1:5" ht="15.75" customHeight="1">
      <c r="A324" s="150">
        <v>2040499</v>
      </c>
      <c r="B324" s="88" t="s">
        <v>826</v>
      </c>
      <c r="C324" s="92">
        <v>0</v>
      </c>
      <c r="D324" s="86"/>
      <c r="E324" s="86"/>
    </row>
    <row r="325" spans="1:3" ht="15.75" customHeight="1">
      <c r="A325" s="150">
        <v>20405</v>
      </c>
      <c r="B325" s="88" t="s">
        <v>827</v>
      </c>
      <c r="C325" s="92">
        <f>SUM(C326:C333)</f>
        <v>0</v>
      </c>
    </row>
    <row r="326" spans="1:5" ht="15.75" customHeight="1">
      <c r="A326" s="150">
        <v>2040501</v>
      </c>
      <c r="B326" s="88" t="s">
        <v>232</v>
      </c>
      <c r="C326" s="92">
        <v>0</v>
      </c>
      <c r="D326" s="86"/>
      <c r="E326" s="86"/>
    </row>
    <row r="327" spans="1:5" ht="15.75" customHeight="1">
      <c r="A327" s="150">
        <v>2040502</v>
      </c>
      <c r="B327" s="88" t="s">
        <v>27</v>
      </c>
      <c r="C327" s="92">
        <v>0</v>
      </c>
      <c r="D327" s="86"/>
      <c r="E327" s="86"/>
    </row>
    <row r="328" spans="1:5" ht="15.75" customHeight="1">
      <c r="A328" s="150">
        <v>2040503</v>
      </c>
      <c r="B328" s="88" t="s">
        <v>252</v>
      </c>
      <c r="C328" s="92">
        <v>0</v>
      </c>
      <c r="D328" s="86"/>
      <c r="E328" s="86"/>
    </row>
    <row r="329" spans="1:5" ht="15.75" customHeight="1">
      <c r="A329" s="150">
        <v>2040504</v>
      </c>
      <c r="B329" s="88" t="s">
        <v>828</v>
      </c>
      <c r="C329" s="92">
        <v>0</v>
      </c>
      <c r="D329" s="86"/>
      <c r="E329" s="86"/>
    </row>
    <row r="330" spans="1:5" ht="15.75" customHeight="1">
      <c r="A330" s="150">
        <v>2040505</v>
      </c>
      <c r="B330" s="88" t="s">
        <v>829</v>
      </c>
      <c r="C330" s="92">
        <v>0</v>
      </c>
      <c r="D330" s="86"/>
      <c r="E330" s="86"/>
    </row>
    <row r="331" spans="1:5" ht="15.75" customHeight="1">
      <c r="A331" s="150">
        <v>2040506</v>
      </c>
      <c r="B331" s="88" t="s">
        <v>830</v>
      </c>
      <c r="C331" s="92">
        <v>0</v>
      </c>
      <c r="D331" s="86"/>
      <c r="E331" s="86"/>
    </row>
    <row r="332" spans="1:5" ht="15.75" customHeight="1">
      <c r="A332" s="150">
        <v>2040550</v>
      </c>
      <c r="B332" s="88" t="s">
        <v>248</v>
      </c>
      <c r="C332" s="92">
        <v>0</v>
      </c>
      <c r="D332" s="86"/>
      <c r="E332" s="86"/>
    </row>
    <row r="333" spans="1:3" ht="15.75" customHeight="1">
      <c r="A333" s="150">
        <v>2040599</v>
      </c>
      <c r="B333" s="88" t="s">
        <v>831</v>
      </c>
      <c r="C333" s="92">
        <v>0</v>
      </c>
    </row>
    <row r="334" spans="1:3" ht="15.75" customHeight="1">
      <c r="A334" s="150">
        <v>20406</v>
      </c>
      <c r="B334" s="88" t="s">
        <v>272</v>
      </c>
      <c r="C334" s="92">
        <f>SUM(C335:C347)</f>
        <v>1462</v>
      </c>
    </row>
    <row r="335" spans="1:3" ht="15.75" customHeight="1">
      <c r="A335" s="150">
        <v>2040601</v>
      </c>
      <c r="B335" s="88" t="s">
        <v>232</v>
      </c>
      <c r="C335" s="92">
        <v>941</v>
      </c>
    </row>
    <row r="336" spans="1:5" s="83" customFormat="1" ht="15.75" customHeight="1">
      <c r="A336" s="150">
        <v>2040602</v>
      </c>
      <c r="B336" s="88" t="s">
        <v>27</v>
      </c>
      <c r="C336" s="92">
        <v>65</v>
      </c>
      <c r="D336" s="202"/>
      <c r="E336" s="202"/>
    </row>
    <row r="337" spans="1:5" ht="15.75" customHeight="1">
      <c r="A337" s="150">
        <v>2040603</v>
      </c>
      <c r="B337" s="88" t="s">
        <v>252</v>
      </c>
      <c r="C337" s="92">
        <v>0</v>
      </c>
      <c r="D337" s="86"/>
      <c r="E337" s="86"/>
    </row>
    <row r="338" spans="1:3" ht="15.75" customHeight="1">
      <c r="A338" s="150">
        <v>2040604</v>
      </c>
      <c r="B338" s="88" t="s">
        <v>244</v>
      </c>
      <c r="C338" s="92">
        <v>43</v>
      </c>
    </row>
    <row r="339" spans="1:3" ht="15.75" customHeight="1">
      <c r="A339" s="150">
        <v>2040605</v>
      </c>
      <c r="B339" s="88" t="s">
        <v>229</v>
      </c>
      <c r="C339" s="92">
        <v>22</v>
      </c>
    </row>
    <row r="340" spans="1:5" ht="15.75" customHeight="1">
      <c r="A340" s="150">
        <v>2040606</v>
      </c>
      <c r="B340" s="88" t="s">
        <v>832</v>
      </c>
      <c r="C340" s="92">
        <v>0</v>
      </c>
      <c r="D340" s="86"/>
      <c r="E340" s="86"/>
    </row>
    <row r="341" spans="1:3" ht="15.75" customHeight="1">
      <c r="A341" s="150">
        <v>2040607</v>
      </c>
      <c r="B341" s="88" t="s">
        <v>833</v>
      </c>
      <c r="C341" s="92">
        <v>53</v>
      </c>
    </row>
    <row r="342" spans="1:5" ht="15.75" customHeight="1">
      <c r="A342" s="150">
        <v>2040608</v>
      </c>
      <c r="B342" s="88" t="s">
        <v>834</v>
      </c>
      <c r="C342" s="92">
        <v>0</v>
      </c>
      <c r="D342" s="86"/>
      <c r="E342" s="86"/>
    </row>
    <row r="343" spans="1:3" ht="15.75" customHeight="1">
      <c r="A343" s="150">
        <v>2040610</v>
      </c>
      <c r="B343" s="88" t="s">
        <v>206</v>
      </c>
      <c r="C343" s="92">
        <v>227</v>
      </c>
    </row>
    <row r="344" spans="1:5" ht="15.75" customHeight="1">
      <c r="A344" s="150">
        <v>2040612</v>
      </c>
      <c r="B344" s="88" t="s">
        <v>555</v>
      </c>
      <c r="C344" s="92">
        <v>21</v>
      </c>
      <c r="D344" s="86"/>
      <c r="E344" s="86"/>
    </row>
    <row r="345" spans="1:5" ht="15.75" customHeight="1">
      <c r="A345" s="150">
        <v>2040613</v>
      </c>
      <c r="B345" s="88" t="s">
        <v>21</v>
      </c>
      <c r="C345" s="92">
        <v>0</v>
      </c>
      <c r="D345" s="86"/>
      <c r="E345" s="86"/>
    </row>
    <row r="346" spans="1:3" ht="15.75" customHeight="1">
      <c r="A346" s="150">
        <v>2040650</v>
      </c>
      <c r="B346" s="88" t="s">
        <v>248</v>
      </c>
      <c r="C346" s="92">
        <v>82</v>
      </c>
    </row>
    <row r="347" spans="1:3" ht="15.75" customHeight="1">
      <c r="A347" s="150">
        <v>2040699</v>
      </c>
      <c r="B347" s="88" t="s">
        <v>835</v>
      </c>
      <c r="C347" s="92">
        <v>8</v>
      </c>
    </row>
    <row r="348" spans="1:5" ht="15.75" customHeight="1">
      <c r="A348" s="150">
        <v>20407</v>
      </c>
      <c r="B348" s="88" t="s">
        <v>836</v>
      </c>
      <c r="C348" s="92">
        <f>SUM(C349:C357)</f>
        <v>0</v>
      </c>
      <c r="D348" s="86"/>
      <c r="E348" s="86"/>
    </row>
    <row r="349" spans="1:5" ht="15.75" customHeight="1">
      <c r="A349" s="150">
        <v>2040701</v>
      </c>
      <c r="B349" s="88" t="s">
        <v>232</v>
      </c>
      <c r="C349" s="92">
        <v>0</v>
      </c>
      <c r="D349" s="86"/>
      <c r="E349" s="86"/>
    </row>
    <row r="350" spans="1:5" ht="15.75" customHeight="1">
      <c r="A350" s="150">
        <v>2040702</v>
      </c>
      <c r="B350" s="88" t="s">
        <v>27</v>
      </c>
      <c r="C350" s="92">
        <v>0</v>
      </c>
      <c r="D350" s="86"/>
      <c r="E350" s="86"/>
    </row>
    <row r="351" spans="1:5" ht="15.75" customHeight="1">
      <c r="A351" s="150">
        <v>2040703</v>
      </c>
      <c r="B351" s="88" t="s">
        <v>252</v>
      </c>
      <c r="C351" s="92">
        <v>0</v>
      </c>
      <c r="D351" s="86"/>
      <c r="E351" s="86"/>
    </row>
    <row r="352" spans="1:5" ht="15.75" customHeight="1">
      <c r="A352" s="150">
        <v>2040704</v>
      </c>
      <c r="B352" s="88" t="s">
        <v>837</v>
      </c>
      <c r="C352" s="92">
        <v>0</v>
      </c>
      <c r="D352" s="86"/>
      <c r="E352" s="86"/>
    </row>
    <row r="353" spans="1:5" ht="15.75" customHeight="1">
      <c r="A353" s="150">
        <v>2040705</v>
      </c>
      <c r="B353" s="88" t="s">
        <v>838</v>
      </c>
      <c r="C353" s="92">
        <v>0</v>
      </c>
      <c r="D353" s="86"/>
      <c r="E353" s="86"/>
    </row>
    <row r="354" spans="1:5" ht="15.75" customHeight="1">
      <c r="A354" s="150">
        <v>2040706</v>
      </c>
      <c r="B354" s="88" t="s">
        <v>839</v>
      </c>
      <c r="C354" s="92">
        <v>0</v>
      </c>
      <c r="D354" s="86"/>
      <c r="E354" s="86"/>
    </row>
    <row r="355" spans="1:3" s="83" customFormat="1" ht="15.75" customHeight="1">
      <c r="A355" s="150">
        <v>2040707</v>
      </c>
      <c r="B355" s="85" t="s">
        <v>21</v>
      </c>
      <c r="C355" s="93">
        <v>0</v>
      </c>
    </row>
    <row r="356" spans="1:5" ht="15.75" customHeight="1">
      <c r="A356" s="150">
        <v>2040750</v>
      </c>
      <c r="B356" s="88" t="s">
        <v>248</v>
      </c>
      <c r="C356" s="92">
        <v>0</v>
      </c>
      <c r="D356" s="86"/>
      <c r="E356" s="86"/>
    </row>
    <row r="357" spans="1:5" ht="15.75" customHeight="1">
      <c r="A357" s="150">
        <v>2040799</v>
      </c>
      <c r="B357" s="88" t="s">
        <v>840</v>
      </c>
      <c r="C357" s="92">
        <v>0</v>
      </c>
      <c r="D357" s="86"/>
      <c r="E357" s="86"/>
    </row>
    <row r="358" spans="1:5" ht="15.75" customHeight="1">
      <c r="A358" s="150">
        <v>20408</v>
      </c>
      <c r="B358" s="88" t="s">
        <v>841</v>
      </c>
      <c r="C358" s="92">
        <f>SUM(C359:C367)</f>
        <v>0</v>
      </c>
      <c r="D358" s="86"/>
      <c r="E358" s="86"/>
    </row>
    <row r="359" spans="1:5" ht="15.75" customHeight="1">
      <c r="A359" s="150">
        <v>2040801</v>
      </c>
      <c r="B359" s="88" t="s">
        <v>232</v>
      </c>
      <c r="C359" s="92">
        <v>0</v>
      </c>
      <c r="D359" s="86"/>
      <c r="E359" s="86"/>
    </row>
    <row r="360" spans="1:5" ht="15.75" customHeight="1">
      <c r="A360" s="150">
        <v>2040802</v>
      </c>
      <c r="B360" s="88" t="s">
        <v>27</v>
      </c>
      <c r="C360" s="92">
        <v>0</v>
      </c>
      <c r="D360" s="86"/>
      <c r="E360" s="86"/>
    </row>
    <row r="361" spans="1:5" ht="15.75" customHeight="1">
      <c r="A361" s="150">
        <v>2040803</v>
      </c>
      <c r="B361" s="88" t="s">
        <v>252</v>
      </c>
      <c r="C361" s="92">
        <v>0</v>
      </c>
      <c r="D361" s="86"/>
      <c r="E361" s="86"/>
    </row>
    <row r="362" spans="1:5" ht="15.75" customHeight="1">
      <c r="A362" s="150">
        <v>2040804</v>
      </c>
      <c r="B362" s="88" t="s">
        <v>842</v>
      </c>
      <c r="C362" s="92">
        <v>0</v>
      </c>
      <c r="D362" s="86"/>
      <c r="E362" s="86"/>
    </row>
    <row r="363" spans="1:5" ht="15.75" customHeight="1">
      <c r="A363" s="150">
        <v>2040805</v>
      </c>
      <c r="B363" s="88" t="s">
        <v>843</v>
      </c>
      <c r="C363" s="92">
        <v>0</v>
      </c>
      <c r="D363" s="86"/>
      <c r="E363" s="86"/>
    </row>
    <row r="364" spans="1:5" ht="15.75" customHeight="1">
      <c r="A364" s="150">
        <v>2040806</v>
      </c>
      <c r="B364" s="88" t="s">
        <v>844</v>
      </c>
      <c r="C364" s="92">
        <v>0</v>
      </c>
      <c r="D364" s="86"/>
      <c r="E364" s="86"/>
    </row>
    <row r="365" spans="1:5" ht="15.75" customHeight="1">
      <c r="A365" s="150">
        <v>2040807</v>
      </c>
      <c r="B365" s="88" t="s">
        <v>21</v>
      </c>
      <c r="C365" s="92">
        <v>0</v>
      </c>
      <c r="D365" s="86"/>
      <c r="E365" s="86"/>
    </row>
    <row r="366" spans="1:5" ht="15.75" customHeight="1">
      <c r="A366" s="150">
        <v>2040850</v>
      </c>
      <c r="B366" s="88" t="s">
        <v>248</v>
      </c>
      <c r="C366" s="92">
        <v>0</v>
      </c>
      <c r="D366" s="86"/>
      <c r="E366" s="86"/>
    </row>
    <row r="367" spans="1:5" ht="15.75" customHeight="1">
      <c r="A367" s="150">
        <v>2040899</v>
      </c>
      <c r="B367" s="88" t="s">
        <v>845</v>
      </c>
      <c r="C367" s="92">
        <v>0</v>
      </c>
      <c r="D367" s="86"/>
      <c r="E367" s="86"/>
    </row>
    <row r="368" spans="1:5" ht="15.75" customHeight="1">
      <c r="A368" s="150">
        <v>20409</v>
      </c>
      <c r="B368" s="88" t="s">
        <v>846</v>
      </c>
      <c r="C368" s="92">
        <f>SUM(C369:C375)</f>
        <v>0</v>
      </c>
      <c r="D368" s="86"/>
      <c r="E368" s="86"/>
    </row>
    <row r="369" spans="1:5" ht="15.75" customHeight="1">
      <c r="A369" s="150">
        <v>2040901</v>
      </c>
      <c r="B369" s="88" t="s">
        <v>232</v>
      </c>
      <c r="C369" s="92">
        <v>0</v>
      </c>
      <c r="D369" s="86"/>
      <c r="E369" s="86"/>
    </row>
    <row r="370" spans="1:5" ht="15.75" customHeight="1">
      <c r="A370" s="150">
        <v>2040902</v>
      </c>
      <c r="B370" s="88" t="s">
        <v>27</v>
      </c>
      <c r="C370" s="92">
        <v>0</v>
      </c>
      <c r="D370" s="86"/>
      <c r="E370" s="86"/>
    </row>
    <row r="371" spans="1:5" ht="15.75" customHeight="1">
      <c r="A371" s="150">
        <v>2040903</v>
      </c>
      <c r="B371" s="88" t="s">
        <v>252</v>
      </c>
      <c r="C371" s="92">
        <v>0</v>
      </c>
      <c r="D371" s="86"/>
      <c r="E371" s="86"/>
    </row>
    <row r="372" spans="1:5" ht="15.75" customHeight="1">
      <c r="A372" s="150">
        <v>2040904</v>
      </c>
      <c r="B372" s="88" t="s">
        <v>847</v>
      </c>
      <c r="C372" s="92">
        <v>0</v>
      </c>
      <c r="D372" s="86"/>
      <c r="E372" s="86"/>
    </row>
    <row r="373" spans="1:5" ht="15.75" customHeight="1">
      <c r="A373" s="150">
        <v>2040905</v>
      </c>
      <c r="B373" s="88" t="s">
        <v>848</v>
      </c>
      <c r="C373" s="92">
        <v>0</v>
      </c>
      <c r="D373" s="86"/>
      <c r="E373" s="86"/>
    </row>
    <row r="374" spans="1:5" ht="15.75" customHeight="1">
      <c r="A374" s="150">
        <v>2040950</v>
      </c>
      <c r="B374" s="88" t="s">
        <v>248</v>
      </c>
      <c r="C374" s="92">
        <v>0</v>
      </c>
      <c r="D374" s="86"/>
      <c r="E374" s="86"/>
    </row>
    <row r="375" spans="1:5" ht="15.75" customHeight="1">
      <c r="A375" s="150">
        <v>2040999</v>
      </c>
      <c r="B375" s="88" t="s">
        <v>849</v>
      </c>
      <c r="C375" s="92">
        <v>0</v>
      </c>
      <c r="D375" s="86"/>
      <c r="E375" s="86"/>
    </row>
    <row r="376" spans="1:5" ht="15.75" customHeight="1">
      <c r="A376" s="150">
        <v>20410</v>
      </c>
      <c r="B376" s="88" t="s">
        <v>850</v>
      </c>
      <c r="C376" s="92">
        <f>SUM(C377:C381)</f>
        <v>0</v>
      </c>
      <c r="D376" s="86"/>
      <c r="E376" s="86"/>
    </row>
    <row r="377" spans="1:5" ht="15.75" customHeight="1">
      <c r="A377" s="150">
        <v>2041001</v>
      </c>
      <c r="B377" s="88" t="s">
        <v>232</v>
      </c>
      <c r="C377" s="92">
        <v>0</v>
      </c>
      <c r="D377" s="86"/>
      <c r="E377" s="86"/>
    </row>
    <row r="378" spans="1:5" ht="15.75" customHeight="1">
      <c r="A378" s="150">
        <v>2041002</v>
      </c>
      <c r="B378" s="88" t="s">
        <v>27</v>
      </c>
      <c r="C378" s="92">
        <v>0</v>
      </c>
      <c r="D378" s="86"/>
      <c r="E378" s="86"/>
    </row>
    <row r="379" spans="1:5" ht="15.75" customHeight="1">
      <c r="A379" s="150">
        <v>2041006</v>
      </c>
      <c r="B379" s="88" t="s">
        <v>21</v>
      </c>
      <c r="C379" s="92">
        <v>0</v>
      </c>
      <c r="D379" s="86"/>
      <c r="E379" s="86"/>
    </row>
    <row r="380" spans="1:5" ht="15.75" customHeight="1">
      <c r="A380" s="150">
        <v>2041007</v>
      </c>
      <c r="B380" s="88" t="s">
        <v>851</v>
      </c>
      <c r="C380" s="92">
        <v>0</v>
      </c>
      <c r="D380" s="86"/>
      <c r="E380" s="86"/>
    </row>
    <row r="381" spans="1:5" ht="15.75" customHeight="1">
      <c r="A381" s="150">
        <v>2041099</v>
      </c>
      <c r="B381" s="88" t="s">
        <v>852</v>
      </c>
      <c r="C381" s="92">
        <v>0</v>
      </c>
      <c r="D381" s="86"/>
      <c r="E381" s="86"/>
    </row>
    <row r="382" spans="1:3" ht="15.75" customHeight="1">
      <c r="A382" s="150">
        <v>20499</v>
      </c>
      <c r="B382" s="88" t="s">
        <v>444</v>
      </c>
      <c r="C382" s="92">
        <f>SUM(C383:C384)</f>
        <v>0</v>
      </c>
    </row>
    <row r="383" spans="1:5" ht="15.75" customHeight="1">
      <c r="A383" s="150">
        <v>2049902</v>
      </c>
      <c r="B383" s="88" t="s">
        <v>853</v>
      </c>
      <c r="C383" s="92">
        <v>0</v>
      </c>
      <c r="D383" s="86"/>
      <c r="E383" s="86"/>
    </row>
    <row r="384" spans="1:3" ht="15.75" customHeight="1">
      <c r="A384" s="150">
        <v>2049999</v>
      </c>
      <c r="B384" s="88" t="s">
        <v>445</v>
      </c>
      <c r="C384" s="92">
        <v>0</v>
      </c>
    </row>
    <row r="385" spans="1:5" s="129" customFormat="1" ht="15.75" customHeight="1">
      <c r="A385" s="150">
        <v>205</v>
      </c>
      <c r="B385" s="130" t="s">
        <v>1315</v>
      </c>
      <c r="C385" s="131">
        <f>SUM(C386,C391,C398,C404,C410,C414,C418,C422,C428,C435)</f>
        <v>108759</v>
      </c>
      <c r="D385" s="203"/>
      <c r="E385" s="203"/>
    </row>
    <row r="386" spans="1:3" ht="15.75" customHeight="1">
      <c r="A386" s="150">
        <v>20501</v>
      </c>
      <c r="B386" s="88" t="s">
        <v>70</v>
      </c>
      <c r="C386" s="92">
        <f>SUM(C387:C390)</f>
        <v>1947</v>
      </c>
    </row>
    <row r="387" spans="1:3" ht="15.75" customHeight="1">
      <c r="A387" s="150">
        <v>2050101</v>
      </c>
      <c r="B387" s="88" t="s">
        <v>232</v>
      </c>
      <c r="C387" s="92">
        <v>728</v>
      </c>
    </row>
    <row r="388" spans="1:5" ht="15.75" customHeight="1">
      <c r="A388" s="150">
        <v>2050102</v>
      </c>
      <c r="B388" s="88" t="s">
        <v>27</v>
      </c>
      <c r="C388" s="92">
        <v>0</v>
      </c>
      <c r="D388" s="86"/>
      <c r="E388" s="86"/>
    </row>
    <row r="389" spans="1:5" ht="15.75" customHeight="1">
      <c r="A389" s="150">
        <v>2050103</v>
      </c>
      <c r="B389" s="88" t="s">
        <v>252</v>
      </c>
      <c r="C389" s="92">
        <v>0</v>
      </c>
      <c r="D389" s="86"/>
      <c r="E389" s="86"/>
    </row>
    <row r="390" spans="1:3" ht="15.75" customHeight="1">
      <c r="A390" s="150">
        <v>2050199</v>
      </c>
      <c r="B390" s="88" t="s">
        <v>42</v>
      </c>
      <c r="C390" s="92">
        <v>1219</v>
      </c>
    </row>
    <row r="391" spans="1:3" ht="15.75" customHeight="1">
      <c r="A391" s="150">
        <v>20502</v>
      </c>
      <c r="B391" s="88" t="s">
        <v>111</v>
      </c>
      <c r="C391" s="92">
        <f>SUM(C392:C397)</f>
        <v>99806</v>
      </c>
    </row>
    <row r="392" spans="1:3" ht="15.75" customHeight="1">
      <c r="A392" s="150">
        <v>2050201</v>
      </c>
      <c r="B392" s="88" t="s">
        <v>47</v>
      </c>
      <c r="C392" s="92">
        <v>6857</v>
      </c>
    </row>
    <row r="393" spans="1:3" ht="15.75" customHeight="1">
      <c r="A393" s="150">
        <v>2050202</v>
      </c>
      <c r="B393" s="88" t="s">
        <v>238</v>
      </c>
      <c r="C393" s="92">
        <v>48104</v>
      </c>
    </row>
    <row r="394" spans="1:3" ht="15.75" customHeight="1">
      <c r="A394" s="150">
        <v>2050203</v>
      </c>
      <c r="B394" s="88" t="s">
        <v>210</v>
      </c>
      <c r="C394" s="92">
        <v>28966</v>
      </c>
    </row>
    <row r="395" spans="1:3" ht="15.75" customHeight="1">
      <c r="A395" s="150">
        <v>2050204</v>
      </c>
      <c r="B395" s="88" t="s">
        <v>65</v>
      </c>
      <c r="C395" s="92">
        <v>15874</v>
      </c>
    </row>
    <row r="396" spans="1:5" ht="15.75" customHeight="1">
      <c r="A396" s="150">
        <v>2050205</v>
      </c>
      <c r="B396" s="88" t="s">
        <v>408</v>
      </c>
      <c r="C396" s="92">
        <v>5</v>
      </c>
      <c r="D396" s="86"/>
      <c r="E396" s="86"/>
    </row>
    <row r="397" spans="1:3" ht="15.75" customHeight="1">
      <c r="A397" s="150">
        <v>2050299</v>
      </c>
      <c r="B397" s="88" t="s">
        <v>18</v>
      </c>
      <c r="C397" s="92">
        <v>0</v>
      </c>
    </row>
    <row r="398" spans="1:3" ht="15.75" customHeight="1">
      <c r="A398" s="150">
        <v>20503</v>
      </c>
      <c r="B398" s="88" t="s">
        <v>256</v>
      </c>
      <c r="C398" s="92">
        <f>SUM(C399:C403)</f>
        <v>5690</v>
      </c>
    </row>
    <row r="399" spans="1:5" ht="15.75" customHeight="1">
      <c r="A399" s="150">
        <v>2050301</v>
      </c>
      <c r="B399" s="88" t="s">
        <v>854</v>
      </c>
      <c r="C399" s="92">
        <v>0</v>
      </c>
      <c r="D399" s="86"/>
      <c r="E399" s="86"/>
    </row>
    <row r="400" spans="1:3" ht="15.75" customHeight="1">
      <c r="A400" s="150">
        <v>2050302</v>
      </c>
      <c r="B400" s="88" t="s">
        <v>556</v>
      </c>
      <c r="C400" s="92">
        <v>5690</v>
      </c>
    </row>
    <row r="401" spans="1:5" ht="15.75" customHeight="1">
      <c r="A401" s="150">
        <v>2050303</v>
      </c>
      <c r="B401" s="88" t="s">
        <v>855</v>
      </c>
      <c r="C401" s="92">
        <v>0</v>
      </c>
      <c r="D401" s="86"/>
      <c r="E401" s="86"/>
    </row>
    <row r="402" spans="1:5" ht="15.75" customHeight="1">
      <c r="A402" s="150">
        <v>2050305</v>
      </c>
      <c r="B402" s="88" t="s">
        <v>856</v>
      </c>
      <c r="C402" s="92">
        <v>0</v>
      </c>
      <c r="D402" s="86"/>
      <c r="E402" s="86"/>
    </row>
    <row r="403" spans="1:5" ht="15.75" customHeight="1">
      <c r="A403" s="150">
        <v>2050399</v>
      </c>
      <c r="B403" s="88" t="s">
        <v>857</v>
      </c>
      <c r="C403" s="92">
        <v>0</v>
      </c>
      <c r="D403" s="86"/>
      <c r="E403" s="86"/>
    </row>
    <row r="404" spans="1:5" ht="15.75" customHeight="1">
      <c r="A404" s="150">
        <v>20504</v>
      </c>
      <c r="B404" s="88" t="s">
        <v>858</v>
      </c>
      <c r="C404" s="92">
        <f>SUM(C405:C409)</f>
        <v>0</v>
      </c>
      <c r="D404" s="86"/>
      <c r="E404" s="86"/>
    </row>
    <row r="405" spans="1:5" ht="15.75" customHeight="1">
      <c r="A405" s="150">
        <v>2050401</v>
      </c>
      <c r="B405" s="88" t="s">
        <v>859</v>
      </c>
      <c r="C405" s="92">
        <v>0</v>
      </c>
      <c r="D405" s="86"/>
      <c r="E405" s="86"/>
    </row>
    <row r="406" spans="1:5" ht="15.75" customHeight="1">
      <c r="A406" s="150">
        <v>2050402</v>
      </c>
      <c r="B406" s="88" t="s">
        <v>860</v>
      </c>
      <c r="C406" s="92">
        <v>0</v>
      </c>
      <c r="D406" s="86"/>
      <c r="E406" s="86"/>
    </row>
    <row r="407" spans="1:5" ht="15.75" customHeight="1">
      <c r="A407" s="150">
        <v>2050403</v>
      </c>
      <c r="B407" s="88" t="s">
        <v>861</v>
      </c>
      <c r="C407" s="92">
        <v>0</v>
      </c>
      <c r="D407" s="86"/>
      <c r="E407" s="86"/>
    </row>
    <row r="408" spans="1:5" ht="15.75" customHeight="1">
      <c r="A408" s="150">
        <v>2050404</v>
      </c>
      <c r="B408" s="88" t="s">
        <v>862</v>
      </c>
      <c r="C408" s="92">
        <v>0</v>
      </c>
      <c r="D408" s="86"/>
      <c r="E408" s="86"/>
    </row>
    <row r="409" spans="1:5" ht="15.75" customHeight="1">
      <c r="A409" s="150">
        <v>2050499</v>
      </c>
      <c r="B409" s="88" t="s">
        <v>863</v>
      </c>
      <c r="C409" s="92">
        <v>0</v>
      </c>
      <c r="D409" s="86"/>
      <c r="E409" s="86"/>
    </row>
    <row r="410" spans="1:5" ht="15.75" customHeight="1">
      <c r="A410" s="150">
        <v>20505</v>
      </c>
      <c r="B410" s="88" t="s">
        <v>864</v>
      </c>
      <c r="C410" s="92">
        <f>SUM(C411:C413)</f>
        <v>0</v>
      </c>
      <c r="D410" s="86"/>
      <c r="E410" s="86"/>
    </row>
    <row r="411" spans="1:5" ht="15.75" customHeight="1">
      <c r="A411" s="150">
        <v>2050501</v>
      </c>
      <c r="B411" s="88" t="s">
        <v>865</v>
      </c>
      <c r="C411" s="92">
        <v>0</v>
      </c>
      <c r="D411" s="86"/>
      <c r="E411" s="86"/>
    </row>
    <row r="412" spans="1:5" ht="15.75" customHeight="1">
      <c r="A412" s="150">
        <v>2050502</v>
      </c>
      <c r="B412" s="88" t="s">
        <v>866</v>
      </c>
      <c r="C412" s="92">
        <v>0</v>
      </c>
      <c r="D412" s="86"/>
      <c r="E412" s="86"/>
    </row>
    <row r="413" spans="1:5" ht="15.75" customHeight="1">
      <c r="A413" s="150">
        <v>2050599</v>
      </c>
      <c r="B413" s="88" t="s">
        <v>867</v>
      </c>
      <c r="C413" s="92">
        <v>0</v>
      </c>
      <c r="D413" s="86"/>
      <c r="E413" s="86"/>
    </row>
    <row r="414" spans="1:5" ht="15.75" customHeight="1">
      <c r="A414" s="150">
        <v>20506</v>
      </c>
      <c r="B414" s="88" t="s">
        <v>868</v>
      </c>
      <c r="C414" s="92">
        <f>SUM(C415:C417)</f>
        <v>0</v>
      </c>
      <c r="D414" s="86"/>
      <c r="E414" s="86"/>
    </row>
    <row r="415" spans="1:5" ht="15.75" customHeight="1">
      <c r="A415" s="150">
        <v>2050601</v>
      </c>
      <c r="B415" s="88" t="s">
        <v>869</v>
      </c>
      <c r="C415" s="92">
        <v>0</v>
      </c>
      <c r="D415" s="86"/>
      <c r="E415" s="86"/>
    </row>
    <row r="416" spans="1:5" ht="15.75" customHeight="1">
      <c r="A416" s="150">
        <v>2050602</v>
      </c>
      <c r="B416" s="88" t="s">
        <v>870</v>
      </c>
      <c r="C416" s="92">
        <v>0</v>
      </c>
      <c r="D416" s="86"/>
      <c r="E416" s="86"/>
    </row>
    <row r="417" spans="1:5" ht="15.75" customHeight="1">
      <c r="A417" s="150">
        <v>2050699</v>
      </c>
      <c r="B417" s="88" t="s">
        <v>871</v>
      </c>
      <c r="C417" s="92">
        <v>0</v>
      </c>
      <c r="D417" s="86"/>
      <c r="E417" s="86"/>
    </row>
    <row r="418" spans="1:5" s="83" customFormat="1" ht="15.75" customHeight="1">
      <c r="A418" s="150">
        <v>20507</v>
      </c>
      <c r="B418" s="85" t="s">
        <v>281</v>
      </c>
      <c r="C418" s="93">
        <f>SUM(C419:C421)</f>
        <v>720</v>
      </c>
      <c r="D418" s="202"/>
      <c r="E418" s="202"/>
    </row>
    <row r="419" spans="1:3" ht="15.75" customHeight="1">
      <c r="A419" s="150">
        <v>2050701</v>
      </c>
      <c r="B419" s="88" t="s">
        <v>94</v>
      </c>
      <c r="C419" s="92">
        <v>720</v>
      </c>
    </row>
    <row r="420" spans="1:5" ht="15.75" customHeight="1">
      <c r="A420" s="150">
        <v>2050702</v>
      </c>
      <c r="B420" s="88" t="s">
        <v>872</v>
      </c>
      <c r="C420" s="92">
        <v>0</v>
      </c>
      <c r="D420" s="86"/>
      <c r="E420" s="86"/>
    </row>
    <row r="421" spans="1:3" ht="15.75" customHeight="1">
      <c r="A421" s="150">
        <v>2050799</v>
      </c>
      <c r="B421" s="88" t="s">
        <v>557</v>
      </c>
      <c r="C421" s="92">
        <v>0</v>
      </c>
    </row>
    <row r="422" spans="1:3" ht="15.75" customHeight="1">
      <c r="A422" s="150">
        <v>20508</v>
      </c>
      <c r="B422" s="88" t="s">
        <v>224</v>
      </c>
      <c r="C422" s="92">
        <f>SUM(C423:C427)</f>
        <v>596</v>
      </c>
    </row>
    <row r="423" spans="1:5" ht="15.75" customHeight="1">
      <c r="A423" s="150">
        <v>2050801</v>
      </c>
      <c r="B423" s="88" t="s">
        <v>873</v>
      </c>
      <c r="C423" s="92">
        <v>0</v>
      </c>
      <c r="D423" s="86"/>
      <c r="E423" s="86"/>
    </row>
    <row r="424" spans="1:3" ht="15.75" customHeight="1">
      <c r="A424" s="150">
        <v>2050802</v>
      </c>
      <c r="B424" s="88" t="s">
        <v>293</v>
      </c>
      <c r="C424" s="92">
        <v>596</v>
      </c>
    </row>
    <row r="425" spans="1:5" ht="15.75" customHeight="1">
      <c r="A425" s="150">
        <v>2050803</v>
      </c>
      <c r="B425" s="88" t="s">
        <v>874</v>
      </c>
      <c r="C425" s="92">
        <v>0</v>
      </c>
      <c r="D425" s="86"/>
      <c r="E425" s="86"/>
    </row>
    <row r="426" spans="1:5" ht="15.75" customHeight="1">
      <c r="A426" s="150">
        <v>2050804</v>
      </c>
      <c r="B426" s="88" t="s">
        <v>875</v>
      </c>
      <c r="C426" s="92">
        <v>0</v>
      </c>
      <c r="D426" s="86"/>
      <c r="E426" s="86"/>
    </row>
    <row r="427" spans="1:5" ht="15.75" customHeight="1">
      <c r="A427" s="150">
        <v>2050899</v>
      </c>
      <c r="B427" s="88" t="s">
        <v>558</v>
      </c>
      <c r="C427" s="92">
        <v>0</v>
      </c>
      <c r="D427" s="86"/>
      <c r="E427" s="86"/>
    </row>
    <row r="428" spans="1:5" ht="15.75" customHeight="1">
      <c r="A428" s="150">
        <v>20509</v>
      </c>
      <c r="B428" s="88" t="s">
        <v>876</v>
      </c>
      <c r="C428" s="92">
        <f>SUM(C429:C434)</f>
        <v>0</v>
      </c>
      <c r="D428" s="86"/>
      <c r="E428" s="86"/>
    </row>
    <row r="429" spans="1:5" ht="15.75" customHeight="1">
      <c r="A429" s="150">
        <v>2050901</v>
      </c>
      <c r="B429" s="88" t="s">
        <v>877</v>
      </c>
      <c r="C429" s="92">
        <v>0</v>
      </c>
      <c r="D429" s="86"/>
      <c r="E429" s="86"/>
    </row>
    <row r="430" spans="1:5" ht="15.75" customHeight="1">
      <c r="A430" s="150">
        <v>2050902</v>
      </c>
      <c r="B430" s="88" t="s">
        <v>878</v>
      </c>
      <c r="C430" s="92">
        <v>0</v>
      </c>
      <c r="D430" s="86"/>
      <c r="E430" s="86"/>
    </row>
    <row r="431" spans="1:5" ht="15.75" customHeight="1">
      <c r="A431" s="150">
        <v>2050903</v>
      </c>
      <c r="B431" s="88" t="s">
        <v>879</v>
      </c>
      <c r="C431" s="92">
        <v>0</v>
      </c>
      <c r="D431" s="86"/>
      <c r="E431" s="86"/>
    </row>
    <row r="432" spans="1:3" s="83" customFormat="1" ht="15.75" customHeight="1">
      <c r="A432" s="150">
        <v>2050904</v>
      </c>
      <c r="B432" s="85" t="s">
        <v>880</v>
      </c>
      <c r="C432" s="93">
        <v>0</v>
      </c>
    </row>
    <row r="433" spans="1:5" ht="15.75" customHeight="1">
      <c r="A433" s="150">
        <v>2050905</v>
      </c>
      <c r="B433" s="88" t="s">
        <v>881</v>
      </c>
      <c r="C433" s="92">
        <v>0</v>
      </c>
      <c r="D433" s="86"/>
      <c r="E433" s="86"/>
    </row>
    <row r="434" spans="1:5" ht="15.75" customHeight="1">
      <c r="A434" s="150">
        <v>2050999</v>
      </c>
      <c r="B434" s="88" t="s">
        <v>882</v>
      </c>
      <c r="C434" s="92">
        <v>0</v>
      </c>
      <c r="D434" s="86"/>
      <c r="E434" s="86"/>
    </row>
    <row r="435" spans="1:3" ht="15.75" customHeight="1">
      <c r="A435" s="150">
        <v>20599</v>
      </c>
      <c r="B435" s="88" t="s">
        <v>559</v>
      </c>
      <c r="C435" s="92">
        <f>C436</f>
        <v>0</v>
      </c>
    </row>
    <row r="436" spans="1:3" ht="15.75" customHeight="1">
      <c r="A436" s="150">
        <v>2059999</v>
      </c>
      <c r="B436" s="88" t="s">
        <v>560</v>
      </c>
      <c r="C436" s="92">
        <v>0</v>
      </c>
    </row>
    <row r="437" spans="1:5" s="129" customFormat="1" ht="15.75" customHeight="1">
      <c r="A437" s="150">
        <v>206</v>
      </c>
      <c r="B437" s="130" t="s">
        <v>1316</v>
      </c>
      <c r="C437" s="131">
        <f>SUM(C438,C443,C452,C458,C463,C468,C473,C480,C484,C488)</f>
        <v>1132</v>
      </c>
      <c r="D437" s="203"/>
      <c r="E437" s="203"/>
    </row>
    <row r="438" spans="1:3" ht="15.75" customHeight="1">
      <c r="A438" s="150">
        <v>20601</v>
      </c>
      <c r="B438" s="88" t="s">
        <v>290</v>
      </c>
      <c r="C438" s="92">
        <f>SUM(C439:C442)</f>
        <v>305</v>
      </c>
    </row>
    <row r="439" spans="1:3" ht="15.75" customHeight="1">
      <c r="A439" s="150">
        <v>2060101</v>
      </c>
      <c r="B439" s="88" t="s">
        <v>232</v>
      </c>
      <c r="C439" s="92">
        <v>119</v>
      </c>
    </row>
    <row r="440" spans="1:5" ht="15.75" customHeight="1">
      <c r="A440" s="150">
        <v>2060102</v>
      </c>
      <c r="B440" s="88" t="s">
        <v>27</v>
      </c>
      <c r="C440" s="92">
        <v>0</v>
      </c>
      <c r="D440" s="86"/>
      <c r="E440" s="86"/>
    </row>
    <row r="441" spans="1:5" ht="15.75" customHeight="1">
      <c r="A441" s="150">
        <v>2060103</v>
      </c>
      <c r="B441" s="88" t="s">
        <v>252</v>
      </c>
      <c r="C441" s="92">
        <v>0</v>
      </c>
      <c r="D441" s="86"/>
      <c r="E441" s="86"/>
    </row>
    <row r="442" spans="1:3" ht="15.75" customHeight="1">
      <c r="A442" s="150">
        <v>2060199</v>
      </c>
      <c r="B442" s="88" t="s">
        <v>409</v>
      </c>
      <c r="C442" s="92">
        <v>186</v>
      </c>
    </row>
    <row r="443" spans="1:5" ht="15.75" customHeight="1">
      <c r="A443" s="150">
        <v>20602</v>
      </c>
      <c r="B443" s="88" t="s">
        <v>883</v>
      </c>
      <c r="C443" s="92">
        <f>SUM(C444:C451)</f>
        <v>0</v>
      </c>
      <c r="D443" s="86"/>
      <c r="E443" s="86"/>
    </row>
    <row r="444" spans="1:5" ht="15.75" customHeight="1">
      <c r="A444" s="150">
        <v>2060201</v>
      </c>
      <c r="B444" s="88" t="s">
        <v>884</v>
      </c>
      <c r="C444" s="92">
        <v>0</v>
      </c>
      <c r="D444" s="86"/>
      <c r="E444" s="86"/>
    </row>
    <row r="445" spans="1:5" ht="15.75" customHeight="1">
      <c r="A445" s="150">
        <v>2060203</v>
      </c>
      <c r="B445" s="88" t="s">
        <v>885</v>
      </c>
      <c r="C445" s="92">
        <v>0</v>
      </c>
      <c r="D445" s="86"/>
      <c r="E445" s="86"/>
    </row>
    <row r="446" spans="1:5" ht="15.75" customHeight="1">
      <c r="A446" s="150">
        <v>2060204</v>
      </c>
      <c r="B446" s="88" t="s">
        <v>886</v>
      </c>
      <c r="C446" s="92">
        <v>0</v>
      </c>
      <c r="D446" s="86"/>
      <c r="E446" s="86"/>
    </row>
    <row r="447" spans="1:3" s="83" customFormat="1" ht="15.75" customHeight="1">
      <c r="A447" s="150">
        <v>2060205</v>
      </c>
      <c r="B447" s="85" t="s">
        <v>887</v>
      </c>
      <c r="C447" s="93">
        <v>0</v>
      </c>
    </row>
    <row r="448" spans="1:5" ht="15.75" customHeight="1">
      <c r="A448" s="150">
        <v>2060206</v>
      </c>
      <c r="B448" s="88" t="s">
        <v>888</v>
      </c>
      <c r="C448" s="92">
        <v>0</v>
      </c>
      <c r="D448" s="86"/>
      <c r="E448" s="86"/>
    </row>
    <row r="449" spans="1:5" ht="15.75" customHeight="1">
      <c r="A449" s="150">
        <v>2060207</v>
      </c>
      <c r="B449" s="88" t="s">
        <v>889</v>
      </c>
      <c r="C449" s="92">
        <v>0</v>
      </c>
      <c r="D449" s="86"/>
      <c r="E449" s="86"/>
    </row>
    <row r="450" spans="1:5" ht="15.75" customHeight="1">
      <c r="A450" s="150">
        <v>2060208</v>
      </c>
      <c r="B450" s="88" t="s">
        <v>890</v>
      </c>
      <c r="C450" s="92">
        <v>0</v>
      </c>
      <c r="D450" s="86"/>
      <c r="E450" s="86"/>
    </row>
    <row r="451" spans="1:5" ht="15.75" customHeight="1">
      <c r="A451" s="150">
        <v>2060299</v>
      </c>
      <c r="B451" s="88" t="s">
        <v>891</v>
      </c>
      <c r="C451" s="92">
        <v>0</v>
      </c>
      <c r="D451" s="86"/>
      <c r="E451" s="86"/>
    </row>
    <row r="452" spans="1:5" ht="15.75" customHeight="1">
      <c r="A452" s="150">
        <v>20603</v>
      </c>
      <c r="B452" s="88" t="s">
        <v>892</v>
      </c>
      <c r="C452" s="92">
        <f>SUM(C453:C457)</f>
        <v>0</v>
      </c>
      <c r="D452" s="86"/>
      <c r="E452" s="86"/>
    </row>
    <row r="453" spans="1:5" ht="15.75" customHeight="1">
      <c r="A453" s="150">
        <v>2060301</v>
      </c>
      <c r="B453" s="88" t="s">
        <v>884</v>
      </c>
      <c r="C453" s="92">
        <v>0</v>
      </c>
      <c r="D453" s="86"/>
      <c r="E453" s="86"/>
    </row>
    <row r="454" spans="1:5" ht="15.75" customHeight="1">
      <c r="A454" s="150">
        <v>2060302</v>
      </c>
      <c r="B454" s="88" t="s">
        <v>893</v>
      </c>
      <c r="C454" s="92">
        <v>0</v>
      </c>
      <c r="D454" s="86"/>
      <c r="E454" s="86"/>
    </row>
    <row r="455" spans="1:3" s="83" customFormat="1" ht="15.75" customHeight="1">
      <c r="A455" s="150">
        <v>2060303</v>
      </c>
      <c r="B455" s="85" t="s">
        <v>894</v>
      </c>
      <c r="C455" s="93">
        <v>0</v>
      </c>
    </row>
    <row r="456" spans="1:5" ht="15.75" customHeight="1">
      <c r="A456" s="150">
        <v>2060304</v>
      </c>
      <c r="B456" s="88" t="s">
        <v>895</v>
      </c>
      <c r="C456" s="92">
        <v>0</v>
      </c>
      <c r="D456" s="86"/>
      <c r="E456" s="86"/>
    </row>
    <row r="457" spans="1:5" ht="15.75" customHeight="1">
      <c r="A457" s="150">
        <v>2060399</v>
      </c>
      <c r="B457" s="88" t="s">
        <v>896</v>
      </c>
      <c r="C457" s="92">
        <v>0</v>
      </c>
      <c r="D457" s="86"/>
      <c r="E457" s="86"/>
    </row>
    <row r="458" spans="1:3" s="83" customFormat="1" ht="15.75" customHeight="1">
      <c r="A458" s="150">
        <v>20604</v>
      </c>
      <c r="B458" s="85" t="s">
        <v>410</v>
      </c>
      <c r="C458" s="93">
        <f>SUM(C459:C462)</f>
        <v>0</v>
      </c>
    </row>
    <row r="459" spans="1:5" ht="15.75" customHeight="1">
      <c r="A459" s="150">
        <v>2060401</v>
      </c>
      <c r="B459" s="88" t="s">
        <v>884</v>
      </c>
      <c r="C459" s="92">
        <v>0</v>
      </c>
      <c r="D459" s="86"/>
      <c r="E459" s="86"/>
    </row>
    <row r="460" spans="1:5" ht="15.75" customHeight="1">
      <c r="A460" s="150">
        <v>2060404</v>
      </c>
      <c r="B460" s="88" t="s">
        <v>897</v>
      </c>
      <c r="C460" s="92">
        <v>0</v>
      </c>
      <c r="D460" s="86"/>
      <c r="E460" s="86"/>
    </row>
    <row r="461" spans="1:5" ht="15.75" customHeight="1">
      <c r="A461" s="150">
        <v>2060405</v>
      </c>
      <c r="B461" s="88" t="s">
        <v>898</v>
      </c>
      <c r="C461" s="92">
        <v>0</v>
      </c>
      <c r="D461" s="86"/>
      <c r="E461" s="86"/>
    </row>
    <row r="462" spans="1:5" ht="15.75" customHeight="1">
      <c r="A462" s="150">
        <v>2060499</v>
      </c>
      <c r="B462" s="88" t="s">
        <v>411</v>
      </c>
      <c r="C462" s="92">
        <v>0</v>
      </c>
      <c r="D462" s="86"/>
      <c r="E462" s="86"/>
    </row>
    <row r="463" spans="1:5" ht="15.75" customHeight="1">
      <c r="A463" s="150">
        <v>20605</v>
      </c>
      <c r="B463" s="88" t="s">
        <v>561</v>
      </c>
      <c r="C463" s="92">
        <f>SUM(C464:C467)</f>
        <v>0</v>
      </c>
      <c r="D463" s="86"/>
      <c r="E463" s="86"/>
    </row>
    <row r="464" spans="1:5" ht="15.75" customHeight="1">
      <c r="A464" s="150">
        <v>2060501</v>
      </c>
      <c r="B464" s="88" t="s">
        <v>884</v>
      </c>
      <c r="C464" s="92">
        <v>0</v>
      </c>
      <c r="D464" s="86"/>
      <c r="E464" s="86"/>
    </row>
    <row r="465" spans="1:5" ht="15.75" customHeight="1">
      <c r="A465" s="150">
        <v>2060502</v>
      </c>
      <c r="B465" s="88" t="s">
        <v>899</v>
      </c>
      <c r="C465" s="92">
        <v>0</v>
      </c>
      <c r="D465" s="86"/>
      <c r="E465" s="86"/>
    </row>
    <row r="466" spans="1:5" ht="15.75" customHeight="1">
      <c r="A466" s="150">
        <v>2060503</v>
      </c>
      <c r="B466" s="88" t="s">
        <v>900</v>
      </c>
      <c r="C466" s="92">
        <v>0</v>
      </c>
      <c r="D466" s="86"/>
      <c r="E466" s="86"/>
    </row>
    <row r="467" spans="1:5" ht="15.75" customHeight="1">
      <c r="A467" s="150">
        <v>2060599</v>
      </c>
      <c r="B467" s="88" t="s">
        <v>562</v>
      </c>
      <c r="C467" s="92">
        <v>0</v>
      </c>
      <c r="D467" s="86"/>
      <c r="E467" s="86"/>
    </row>
    <row r="468" spans="1:3" ht="15.75" customHeight="1">
      <c r="A468" s="150">
        <v>20606</v>
      </c>
      <c r="B468" s="88" t="s">
        <v>901</v>
      </c>
      <c r="C468" s="92">
        <f>SUM(C469:C472)</f>
        <v>196</v>
      </c>
    </row>
    <row r="469" spans="1:5" s="83" customFormat="1" ht="15.75" customHeight="1">
      <c r="A469" s="150">
        <v>2060601</v>
      </c>
      <c r="B469" s="85" t="s">
        <v>902</v>
      </c>
      <c r="C469" s="93">
        <v>113</v>
      </c>
      <c r="D469" s="202"/>
      <c r="E469" s="202"/>
    </row>
    <row r="470" spans="1:5" ht="15.75" customHeight="1">
      <c r="A470" s="150">
        <v>2060602</v>
      </c>
      <c r="B470" s="88" t="s">
        <v>903</v>
      </c>
      <c r="C470" s="92">
        <v>0</v>
      </c>
      <c r="D470" s="86"/>
      <c r="E470" s="86"/>
    </row>
    <row r="471" spans="1:5" ht="15.75" customHeight="1">
      <c r="A471" s="150">
        <v>2060603</v>
      </c>
      <c r="B471" s="88" t="s">
        <v>904</v>
      </c>
      <c r="C471" s="92">
        <v>0</v>
      </c>
      <c r="D471" s="86"/>
      <c r="E471" s="86"/>
    </row>
    <row r="472" spans="1:3" ht="15.75" customHeight="1">
      <c r="A472" s="150">
        <v>2060699</v>
      </c>
      <c r="B472" s="88" t="s">
        <v>905</v>
      </c>
      <c r="C472" s="92">
        <v>83</v>
      </c>
    </row>
    <row r="473" spans="1:3" ht="15.75" customHeight="1">
      <c r="A473" s="150">
        <v>20607</v>
      </c>
      <c r="B473" s="88" t="s">
        <v>96</v>
      </c>
      <c r="C473" s="92">
        <f>SUM(C474:C479)</f>
        <v>195</v>
      </c>
    </row>
    <row r="474" spans="1:3" ht="15.75" customHeight="1">
      <c r="A474" s="150">
        <v>2060701</v>
      </c>
      <c r="B474" s="88" t="s">
        <v>884</v>
      </c>
      <c r="C474" s="92">
        <v>143</v>
      </c>
    </row>
    <row r="475" spans="1:5" ht="15.75" customHeight="1">
      <c r="A475" s="150">
        <v>2060702</v>
      </c>
      <c r="B475" s="88" t="s">
        <v>563</v>
      </c>
      <c r="C475" s="92">
        <v>10</v>
      </c>
      <c r="D475" s="86"/>
      <c r="E475" s="86"/>
    </row>
    <row r="476" spans="1:5" ht="15.75" customHeight="1">
      <c r="A476" s="150">
        <v>2060703</v>
      </c>
      <c r="B476" s="88" t="s">
        <v>906</v>
      </c>
      <c r="C476" s="92">
        <v>0</v>
      </c>
      <c r="D476" s="86"/>
      <c r="E476" s="86"/>
    </row>
    <row r="477" spans="1:5" ht="15.75" customHeight="1">
      <c r="A477" s="150">
        <v>2060704</v>
      </c>
      <c r="B477" s="88" t="s">
        <v>907</v>
      </c>
      <c r="C477" s="92">
        <v>0</v>
      </c>
      <c r="D477" s="86"/>
      <c r="E477" s="86"/>
    </row>
    <row r="478" spans="1:5" ht="15.75" customHeight="1">
      <c r="A478" s="150">
        <v>2060705</v>
      </c>
      <c r="B478" s="88" t="s">
        <v>908</v>
      </c>
      <c r="C478" s="92">
        <v>0</v>
      </c>
      <c r="D478" s="86"/>
      <c r="E478" s="86"/>
    </row>
    <row r="479" spans="1:3" ht="15.75" customHeight="1">
      <c r="A479" s="150">
        <v>2060799</v>
      </c>
      <c r="B479" s="88" t="s">
        <v>193</v>
      </c>
      <c r="C479" s="92">
        <v>42</v>
      </c>
    </row>
    <row r="480" spans="1:3" s="83" customFormat="1" ht="15.75" customHeight="1">
      <c r="A480" s="150">
        <v>20608</v>
      </c>
      <c r="B480" s="85" t="s">
        <v>909</v>
      </c>
      <c r="C480" s="93">
        <f>SUM(C481:C483)</f>
        <v>0</v>
      </c>
    </row>
    <row r="481" spans="1:5" ht="15.75" customHeight="1">
      <c r="A481" s="150">
        <v>2060801</v>
      </c>
      <c r="B481" s="88" t="s">
        <v>910</v>
      </c>
      <c r="C481" s="92">
        <v>0</v>
      </c>
      <c r="D481" s="86"/>
      <c r="E481" s="86"/>
    </row>
    <row r="482" spans="1:5" ht="14.25" customHeight="1">
      <c r="A482" s="150">
        <v>2060802</v>
      </c>
      <c r="B482" s="88" t="s">
        <v>911</v>
      </c>
      <c r="C482" s="92">
        <v>0</v>
      </c>
      <c r="D482" s="86"/>
      <c r="E482" s="86"/>
    </row>
    <row r="483" spans="1:3" s="83" customFormat="1" ht="14.25" customHeight="1">
      <c r="A483" s="150">
        <v>2060899</v>
      </c>
      <c r="B483" s="85" t="s">
        <v>912</v>
      </c>
      <c r="C483" s="93">
        <v>0</v>
      </c>
    </row>
    <row r="484" spans="1:5" ht="14.25" customHeight="1">
      <c r="A484" s="150">
        <v>20609</v>
      </c>
      <c r="B484" s="88" t="s">
        <v>913</v>
      </c>
      <c r="C484" s="92">
        <f>SUM(C485:C487)</f>
        <v>0</v>
      </c>
      <c r="D484" s="86"/>
      <c r="E484" s="86"/>
    </row>
    <row r="485" spans="1:5" ht="14.25" customHeight="1">
      <c r="A485" s="150">
        <v>2060901</v>
      </c>
      <c r="B485" s="88" t="s">
        <v>914</v>
      </c>
      <c r="C485" s="92">
        <v>0</v>
      </c>
      <c r="D485" s="86"/>
      <c r="E485" s="86"/>
    </row>
    <row r="486" spans="1:5" ht="14.25" customHeight="1">
      <c r="A486" s="150">
        <v>2060902</v>
      </c>
      <c r="B486" s="88" t="s">
        <v>915</v>
      </c>
      <c r="C486" s="92">
        <v>0</v>
      </c>
      <c r="D486" s="86"/>
      <c r="E486" s="86"/>
    </row>
    <row r="487" spans="1:5" ht="14.25" customHeight="1">
      <c r="A487" s="150">
        <v>2060999</v>
      </c>
      <c r="B487" s="88" t="s">
        <v>916</v>
      </c>
      <c r="C487" s="92">
        <v>0</v>
      </c>
      <c r="D487" s="86"/>
      <c r="E487" s="86"/>
    </row>
    <row r="488" spans="1:3" ht="14.25">
      <c r="A488" s="150">
        <v>20699</v>
      </c>
      <c r="B488" s="88" t="s">
        <v>38</v>
      </c>
      <c r="C488" s="92">
        <f>SUM(C489:C492)</f>
        <v>436</v>
      </c>
    </row>
    <row r="489" spans="1:5" ht="14.25" customHeight="1">
      <c r="A489" s="150">
        <v>2069901</v>
      </c>
      <c r="B489" s="88" t="s">
        <v>917</v>
      </c>
      <c r="C489" s="92">
        <v>0</v>
      </c>
      <c r="D489" s="86"/>
      <c r="E489" s="86"/>
    </row>
    <row r="490" spans="1:5" ht="14.25" customHeight="1">
      <c r="A490" s="150">
        <v>2069902</v>
      </c>
      <c r="B490" s="88" t="s">
        <v>918</v>
      </c>
      <c r="C490" s="92">
        <v>0</v>
      </c>
      <c r="D490" s="86"/>
      <c r="E490" s="86"/>
    </row>
    <row r="491" spans="1:5" ht="14.25" customHeight="1">
      <c r="A491" s="150">
        <v>2069903</v>
      </c>
      <c r="B491" s="88" t="s">
        <v>919</v>
      </c>
      <c r="C491" s="92">
        <v>0</v>
      </c>
      <c r="D491" s="86"/>
      <c r="E491" s="86"/>
    </row>
    <row r="492" spans="1:3" ht="14.25">
      <c r="A492" s="150">
        <v>2069999</v>
      </c>
      <c r="B492" s="88" t="s">
        <v>131</v>
      </c>
      <c r="C492" s="92">
        <v>436</v>
      </c>
    </row>
    <row r="493" spans="1:5" s="129" customFormat="1" ht="14.25">
      <c r="A493" s="150">
        <v>207</v>
      </c>
      <c r="B493" s="130" t="s">
        <v>1317</v>
      </c>
      <c r="C493" s="131">
        <f>SUM(C494,C510,C518,C529,C538,C546)</f>
        <v>5625</v>
      </c>
      <c r="D493" s="203"/>
      <c r="E493" s="203"/>
    </row>
    <row r="494" spans="1:3" ht="14.25">
      <c r="A494" s="150">
        <v>20701</v>
      </c>
      <c r="B494" s="88" t="s">
        <v>446</v>
      </c>
      <c r="C494" s="92">
        <f>SUM(C495:C509)</f>
        <v>3356</v>
      </c>
    </row>
    <row r="495" spans="1:3" ht="14.25">
      <c r="A495" s="150">
        <v>2070101</v>
      </c>
      <c r="B495" s="88" t="s">
        <v>232</v>
      </c>
      <c r="C495" s="92">
        <v>346</v>
      </c>
    </row>
    <row r="496" spans="1:5" ht="14.25" customHeight="1">
      <c r="A496" s="150">
        <v>2070102</v>
      </c>
      <c r="B496" s="88" t="s">
        <v>27</v>
      </c>
      <c r="C496" s="92">
        <v>0</v>
      </c>
      <c r="D496" s="86"/>
      <c r="E496" s="86"/>
    </row>
    <row r="497" spans="1:5" ht="14.25" customHeight="1">
      <c r="A497" s="150">
        <v>2070103</v>
      </c>
      <c r="B497" s="88" t="s">
        <v>252</v>
      </c>
      <c r="C497" s="92">
        <v>0</v>
      </c>
      <c r="D497" s="86"/>
      <c r="E497" s="86"/>
    </row>
    <row r="498" spans="1:3" ht="14.25">
      <c r="A498" s="150">
        <v>2070104</v>
      </c>
      <c r="B498" s="88" t="s">
        <v>116</v>
      </c>
      <c r="C498" s="92">
        <v>105</v>
      </c>
    </row>
    <row r="499" spans="1:5" ht="14.25" customHeight="1">
      <c r="A499" s="150">
        <v>2070105</v>
      </c>
      <c r="B499" s="88" t="s">
        <v>920</v>
      </c>
      <c r="C499" s="92">
        <v>0</v>
      </c>
      <c r="D499" s="86"/>
      <c r="E499" s="86"/>
    </row>
    <row r="500" spans="1:5" ht="14.25" customHeight="1">
      <c r="A500" s="150">
        <v>2070106</v>
      </c>
      <c r="B500" s="88" t="s">
        <v>921</v>
      </c>
      <c r="C500" s="92">
        <v>0</v>
      </c>
      <c r="D500" s="86"/>
      <c r="E500" s="86"/>
    </row>
    <row r="501" spans="1:5" ht="14.25" customHeight="1">
      <c r="A501" s="150">
        <v>2070107</v>
      </c>
      <c r="B501" s="88" t="s">
        <v>564</v>
      </c>
      <c r="C501" s="92">
        <v>0</v>
      </c>
      <c r="D501" s="86"/>
      <c r="E501" s="86"/>
    </row>
    <row r="502" spans="1:3" ht="14.25">
      <c r="A502" s="150">
        <v>2070108</v>
      </c>
      <c r="B502" s="88" t="s">
        <v>922</v>
      </c>
      <c r="C502" s="92">
        <v>137</v>
      </c>
    </row>
    <row r="503" spans="1:3" ht="14.25">
      <c r="A503" s="150">
        <v>2070109</v>
      </c>
      <c r="B503" s="88" t="s">
        <v>207</v>
      </c>
      <c r="C503" s="92">
        <v>1344</v>
      </c>
    </row>
    <row r="504" spans="1:5" ht="14.25" customHeight="1">
      <c r="A504" s="150">
        <v>2070110</v>
      </c>
      <c r="B504" s="88" t="s">
        <v>923</v>
      </c>
      <c r="C504" s="92">
        <v>0</v>
      </c>
      <c r="D504" s="86"/>
      <c r="E504" s="86"/>
    </row>
    <row r="505" spans="1:5" ht="14.25" customHeight="1">
      <c r="A505" s="150">
        <v>2070111</v>
      </c>
      <c r="B505" s="88" t="s">
        <v>924</v>
      </c>
      <c r="C505" s="92">
        <v>8</v>
      </c>
      <c r="D505" s="86"/>
      <c r="E505" s="86"/>
    </row>
    <row r="506" spans="1:5" s="83" customFormat="1" ht="14.25">
      <c r="A506" s="150">
        <v>2070112</v>
      </c>
      <c r="B506" s="85" t="s">
        <v>447</v>
      </c>
      <c r="C506" s="93">
        <v>502</v>
      </c>
      <c r="D506" s="202"/>
      <c r="E506" s="202"/>
    </row>
    <row r="507" spans="1:3" ht="14.25">
      <c r="A507" s="150">
        <v>2070113</v>
      </c>
      <c r="B507" s="88" t="s">
        <v>84</v>
      </c>
      <c r="C507" s="92">
        <v>0</v>
      </c>
    </row>
    <row r="508" spans="1:3" ht="14.25">
      <c r="A508" s="150">
        <v>2070114</v>
      </c>
      <c r="B508" s="88" t="s">
        <v>565</v>
      </c>
      <c r="C508" s="92">
        <v>0</v>
      </c>
    </row>
    <row r="509" spans="1:3" ht="14.25">
      <c r="A509" s="150">
        <v>2070199</v>
      </c>
      <c r="B509" s="88" t="s">
        <v>448</v>
      </c>
      <c r="C509" s="92">
        <v>914</v>
      </c>
    </row>
    <row r="510" spans="1:5" s="83" customFormat="1" ht="14.25">
      <c r="A510" s="150">
        <v>20702</v>
      </c>
      <c r="B510" s="85" t="s">
        <v>295</v>
      </c>
      <c r="C510" s="93">
        <f>SUM(C511:C517)</f>
        <v>708</v>
      </c>
      <c r="D510" s="202"/>
      <c r="E510" s="202"/>
    </row>
    <row r="511" spans="1:5" ht="14.25" customHeight="1">
      <c r="A511" s="150">
        <v>2070201</v>
      </c>
      <c r="B511" s="88" t="s">
        <v>232</v>
      </c>
      <c r="C511" s="92">
        <v>0</v>
      </c>
      <c r="D511" s="86"/>
      <c r="E511" s="86"/>
    </row>
    <row r="512" spans="1:5" ht="14.25" customHeight="1">
      <c r="A512" s="150">
        <v>2070202</v>
      </c>
      <c r="B512" s="86" t="s">
        <v>27</v>
      </c>
      <c r="C512" s="89">
        <v>0</v>
      </c>
      <c r="D512" s="86"/>
      <c r="E512" s="86"/>
    </row>
    <row r="513" spans="1:5" ht="14.25" customHeight="1">
      <c r="A513" s="150">
        <v>2070203</v>
      </c>
      <c r="B513" s="86" t="s">
        <v>252</v>
      </c>
      <c r="C513" s="89">
        <v>0</v>
      </c>
      <c r="D513" s="86"/>
      <c r="E513" s="86"/>
    </row>
    <row r="514" spans="1:3" ht="14.25">
      <c r="A514" s="150">
        <v>2070204</v>
      </c>
      <c r="B514" s="88" t="s">
        <v>205</v>
      </c>
      <c r="C514" s="92">
        <v>237</v>
      </c>
    </row>
    <row r="515" spans="1:3" ht="14.25">
      <c r="A515" s="150">
        <v>2070205</v>
      </c>
      <c r="B515" s="88" t="s">
        <v>449</v>
      </c>
      <c r="C515" s="92">
        <v>245</v>
      </c>
    </row>
    <row r="516" spans="1:5" ht="14.25" customHeight="1">
      <c r="A516" s="150">
        <v>2070206</v>
      </c>
      <c r="B516" s="88" t="s">
        <v>925</v>
      </c>
      <c r="C516" s="92">
        <v>0</v>
      </c>
      <c r="D516" s="86"/>
      <c r="E516" s="86"/>
    </row>
    <row r="517" spans="1:3" ht="14.25">
      <c r="A517" s="150">
        <v>2070299</v>
      </c>
      <c r="B517" s="88" t="s">
        <v>926</v>
      </c>
      <c r="C517" s="92">
        <v>226</v>
      </c>
    </row>
    <row r="518" spans="1:3" ht="14.25">
      <c r="A518" s="150">
        <v>20703</v>
      </c>
      <c r="B518" s="88" t="s">
        <v>208</v>
      </c>
      <c r="C518" s="92">
        <f>SUM(C519:C528)</f>
        <v>191</v>
      </c>
    </row>
    <row r="519" spans="1:5" ht="14.25" customHeight="1">
      <c r="A519" s="150">
        <v>2070301</v>
      </c>
      <c r="B519" s="88" t="s">
        <v>232</v>
      </c>
      <c r="C519" s="92">
        <v>0</v>
      </c>
      <c r="D519" s="86"/>
      <c r="E519" s="86"/>
    </row>
    <row r="520" spans="1:5" ht="14.25" customHeight="1">
      <c r="A520" s="150">
        <v>2070302</v>
      </c>
      <c r="B520" s="88" t="s">
        <v>27</v>
      </c>
      <c r="C520" s="92">
        <v>0</v>
      </c>
      <c r="D520" s="86"/>
      <c r="E520" s="86"/>
    </row>
    <row r="521" spans="1:5" ht="14.25" customHeight="1">
      <c r="A521" s="150">
        <v>2070303</v>
      </c>
      <c r="B521" s="88" t="s">
        <v>252</v>
      </c>
      <c r="C521" s="92">
        <v>0</v>
      </c>
      <c r="D521" s="86"/>
      <c r="E521" s="86"/>
    </row>
    <row r="522" spans="1:5" ht="14.25" customHeight="1">
      <c r="A522" s="150">
        <v>2070304</v>
      </c>
      <c r="B522" s="88" t="s">
        <v>927</v>
      </c>
      <c r="C522" s="92">
        <v>0</v>
      </c>
      <c r="D522" s="86"/>
      <c r="E522" s="86"/>
    </row>
    <row r="523" spans="1:5" ht="14.25" customHeight="1">
      <c r="A523" s="150">
        <v>2070305</v>
      </c>
      <c r="B523" s="88" t="s">
        <v>928</v>
      </c>
      <c r="C523" s="92">
        <v>0</v>
      </c>
      <c r="D523" s="86"/>
      <c r="E523" s="86"/>
    </row>
    <row r="524" spans="1:5" ht="14.25" customHeight="1">
      <c r="A524" s="150">
        <v>2070306</v>
      </c>
      <c r="B524" s="88" t="s">
        <v>929</v>
      </c>
      <c r="C524" s="92">
        <v>0</v>
      </c>
      <c r="D524" s="86"/>
      <c r="E524" s="86"/>
    </row>
    <row r="525" spans="1:5" ht="14.25" customHeight="1">
      <c r="A525" s="150">
        <v>2070307</v>
      </c>
      <c r="B525" s="88" t="s">
        <v>228</v>
      </c>
      <c r="C525" s="92">
        <v>111</v>
      </c>
      <c r="D525" s="86"/>
      <c r="E525" s="86"/>
    </row>
    <row r="526" spans="1:3" ht="14.25">
      <c r="A526" s="150">
        <v>2070308</v>
      </c>
      <c r="B526" s="88" t="s">
        <v>450</v>
      </c>
      <c r="C526" s="92">
        <v>80</v>
      </c>
    </row>
    <row r="527" spans="1:5" ht="14.25" customHeight="1">
      <c r="A527" s="150">
        <v>2070309</v>
      </c>
      <c r="B527" s="88" t="s">
        <v>930</v>
      </c>
      <c r="C527" s="92">
        <v>0</v>
      </c>
      <c r="D527" s="86"/>
      <c r="E527" s="86"/>
    </row>
    <row r="528" spans="1:5" ht="14.25" customHeight="1">
      <c r="A528" s="150">
        <v>2070399</v>
      </c>
      <c r="B528" s="88" t="s">
        <v>3</v>
      </c>
      <c r="C528" s="92">
        <v>0</v>
      </c>
      <c r="D528" s="86"/>
      <c r="E528" s="86"/>
    </row>
    <row r="529" spans="1:3" ht="14.25">
      <c r="A529" s="150">
        <v>20706</v>
      </c>
      <c r="B529" s="88" t="s">
        <v>931</v>
      </c>
      <c r="C529" s="92">
        <f>SUM(C530:C537)</f>
        <v>67</v>
      </c>
    </row>
    <row r="530" spans="1:5" ht="14.25" customHeight="1">
      <c r="A530" s="150">
        <v>2070601</v>
      </c>
      <c r="B530" s="88" t="s">
        <v>232</v>
      </c>
      <c r="C530" s="92">
        <v>0</v>
      </c>
      <c r="D530" s="86"/>
      <c r="E530" s="86"/>
    </row>
    <row r="531" spans="1:5" ht="14.25" customHeight="1">
      <c r="A531" s="150">
        <v>2070602</v>
      </c>
      <c r="B531" s="88" t="s">
        <v>27</v>
      </c>
      <c r="C531" s="92">
        <v>0</v>
      </c>
      <c r="D531" s="86"/>
      <c r="E531" s="86"/>
    </row>
    <row r="532" spans="1:5" ht="14.25" customHeight="1">
      <c r="A532" s="150">
        <v>2070603</v>
      </c>
      <c r="B532" s="88" t="s">
        <v>252</v>
      </c>
      <c r="C532" s="92">
        <v>0</v>
      </c>
      <c r="D532" s="86"/>
      <c r="E532" s="86"/>
    </row>
    <row r="533" spans="1:5" ht="14.25" customHeight="1">
      <c r="A533" s="150">
        <v>2070604</v>
      </c>
      <c r="B533" s="88" t="s">
        <v>932</v>
      </c>
      <c r="C533" s="92">
        <v>0</v>
      </c>
      <c r="D533" s="86"/>
      <c r="E533" s="86"/>
    </row>
    <row r="534" spans="1:5" ht="14.25" customHeight="1">
      <c r="A534" s="150">
        <v>2070605</v>
      </c>
      <c r="B534" s="88" t="s">
        <v>933</v>
      </c>
      <c r="C534" s="92">
        <v>49</v>
      </c>
      <c r="D534" s="86"/>
      <c r="E534" s="86"/>
    </row>
    <row r="535" spans="1:5" ht="14.25" customHeight="1">
      <c r="A535" s="150">
        <v>2070606</v>
      </c>
      <c r="B535" s="88" t="s">
        <v>934</v>
      </c>
      <c r="C535" s="92">
        <v>0</v>
      </c>
      <c r="D535" s="86"/>
      <c r="E535" s="86"/>
    </row>
    <row r="536" spans="1:3" ht="14.25">
      <c r="A536" s="150">
        <v>2070607</v>
      </c>
      <c r="B536" s="88" t="s">
        <v>935</v>
      </c>
      <c r="C536" s="92">
        <v>18</v>
      </c>
    </row>
    <row r="537" spans="1:5" ht="14.25" customHeight="1">
      <c r="A537" s="150">
        <v>2070699</v>
      </c>
      <c r="B537" s="88" t="s">
        <v>936</v>
      </c>
      <c r="C537" s="92">
        <v>0</v>
      </c>
      <c r="D537" s="86"/>
      <c r="E537" s="86"/>
    </row>
    <row r="538" spans="1:3" ht="14.25">
      <c r="A538" s="150">
        <v>20708</v>
      </c>
      <c r="B538" s="88" t="s">
        <v>451</v>
      </c>
      <c r="C538" s="92">
        <f>SUM(C539:C545)</f>
        <v>1189</v>
      </c>
    </row>
    <row r="539" spans="1:5" ht="14.25" customHeight="1">
      <c r="A539" s="150">
        <v>2070801</v>
      </c>
      <c r="B539" s="88" t="s">
        <v>232</v>
      </c>
      <c r="C539" s="92">
        <v>0</v>
      </c>
      <c r="D539" s="86"/>
      <c r="E539" s="86"/>
    </row>
    <row r="540" spans="1:5" ht="14.25" customHeight="1">
      <c r="A540" s="150">
        <v>2070802</v>
      </c>
      <c r="B540" s="88" t="s">
        <v>27</v>
      </c>
      <c r="C540" s="92">
        <v>0</v>
      </c>
      <c r="D540" s="86"/>
      <c r="E540" s="86"/>
    </row>
    <row r="541" spans="1:5" ht="14.25" customHeight="1">
      <c r="A541" s="150">
        <v>2070803</v>
      </c>
      <c r="B541" s="88" t="s">
        <v>252</v>
      </c>
      <c r="C541" s="92">
        <v>0</v>
      </c>
      <c r="D541" s="86"/>
      <c r="E541" s="86"/>
    </row>
    <row r="542" spans="1:5" ht="14.25" customHeight="1">
      <c r="A542" s="150">
        <v>2070806</v>
      </c>
      <c r="B542" s="88" t="s">
        <v>566</v>
      </c>
      <c r="C542" s="92">
        <v>0</v>
      </c>
      <c r="D542" s="86"/>
      <c r="E542" s="86"/>
    </row>
    <row r="543" spans="1:5" ht="14.25" customHeight="1">
      <c r="A543" s="150">
        <v>2070807</v>
      </c>
      <c r="B543" s="88" t="s">
        <v>937</v>
      </c>
      <c r="C543" s="92">
        <v>0</v>
      </c>
      <c r="D543" s="86"/>
      <c r="E543" s="86"/>
    </row>
    <row r="544" spans="1:3" ht="14.25">
      <c r="A544" s="150">
        <v>2070808</v>
      </c>
      <c r="B544" s="88" t="s">
        <v>938</v>
      </c>
      <c r="C544" s="92">
        <v>1082</v>
      </c>
    </row>
    <row r="545" spans="1:3" ht="14.25">
      <c r="A545" s="150">
        <v>2070899</v>
      </c>
      <c r="B545" s="88" t="s">
        <v>567</v>
      </c>
      <c r="C545" s="92">
        <v>107</v>
      </c>
    </row>
    <row r="546" spans="1:3" ht="14.25">
      <c r="A546" s="150">
        <v>20799</v>
      </c>
      <c r="B546" s="88" t="s">
        <v>568</v>
      </c>
      <c r="C546" s="92">
        <f>SUM(C547:C549)</f>
        <v>114</v>
      </c>
    </row>
    <row r="547" spans="1:3" ht="14.25">
      <c r="A547" s="150">
        <v>2079902</v>
      </c>
      <c r="B547" s="88" t="s">
        <v>939</v>
      </c>
      <c r="C547" s="92">
        <v>59</v>
      </c>
    </row>
    <row r="548" spans="1:5" ht="14.25" customHeight="1">
      <c r="A548" s="150">
        <v>2079903</v>
      </c>
      <c r="B548" s="88" t="s">
        <v>940</v>
      </c>
      <c r="C548" s="92">
        <v>0</v>
      </c>
      <c r="D548" s="86"/>
      <c r="E548" s="86"/>
    </row>
    <row r="549" spans="1:3" ht="14.25">
      <c r="A549" s="150">
        <v>2079999</v>
      </c>
      <c r="B549" s="88" t="s">
        <v>569</v>
      </c>
      <c r="C549" s="92">
        <v>55</v>
      </c>
    </row>
    <row r="550" spans="1:5" s="129" customFormat="1" ht="14.25">
      <c r="A550" s="150">
        <v>208</v>
      </c>
      <c r="B550" s="130" t="s">
        <v>1318</v>
      </c>
      <c r="C550" s="131">
        <f>SUM(C551,C570,C578,C580,C589,C593,C603,C613,C620,C628,C637,C642,C645,C648,C651,C654,C657,C661,C665,C673,C676)</f>
        <v>83938</v>
      </c>
      <c r="D550" s="203"/>
      <c r="E550" s="203"/>
    </row>
    <row r="551" spans="1:3" ht="14.25">
      <c r="A551" s="150">
        <v>20801</v>
      </c>
      <c r="B551" s="88" t="s">
        <v>261</v>
      </c>
      <c r="C551" s="92">
        <f>SUM(C552:C569)</f>
        <v>1790</v>
      </c>
    </row>
    <row r="552" spans="1:3" ht="14.25">
      <c r="A552" s="150">
        <v>2080101</v>
      </c>
      <c r="B552" s="88" t="s">
        <v>232</v>
      </c>
      <c r="C552" s="92">
        <v>844</v>
      </c>
    </row>
    <row r="553" spans="1:5" ht="14.25" customHeight="1">
      <c r="A553" s="150">
        <v>2080102</v>
      </c>
      <c r="B553" s="88" t="s">
        <v>27</v>
      </c>
      <c r="C553" s="92">
        <v>0</v>
      </c>
      <c r="D553" s="86"/>
      <c r="E553" s="86"/>
    </row>
    <row r="554" spans="1:5" ht="14.25" customHeight="1">
      <c r="A554" s="150">
        <v>2080103</v>
      </c>
      <c r="B554" s="88" t="s">
        <v>252</v>
      </c>
      <c r="C554" s="92">
        <v>0</v>
      </c>
      <c r="D554" s="86"/>
      <c r="E554" s="86"/>
    </row>
    <row r="555" spans="1:5" ht="14.25" customHeight="1">
      <c r="A555" s="150">
        <v>2080104</v>
      </c>
      <c r="B555" s="88" t="s">
        <v>941</v>
      </c>
      <c r="C555" s="92">
        <v>0</v>
      </c>
      <c r="D555" s="86"/>
      <c r="E555" s="86"/>
    </row>
    <row r="556" spans="1:5" ht="14.25" customHeight="1">
      <c r="A556" s="150">
        <v>2080105</v>
      </c>
      <c r="B556" s="88" t="s">
        <v>942</v>
      </c>
      <c r="C556" s="92">
        <v>0</v>
      </c>
      <c r="D556" s="86"/>
      <c r="E556" s="86"/>
    </row>
    <row r="557" spans="1:3" ht="14.25">
      <c r="A557" s="150">
        <v>2080106</v>
      </c>
      <c r="B557" s="88" t="s">
        <v>270</v>
      </c>
      <c r="C557" s="92">
        <v>0</v>
      </c>
    </row>
    <row r="558" spans="1:5" ht="14.25" customHeight="1">
      <c r="A558" s="150">
        <v>2080107</v>
      </c>
      <c r="B558" s="88" t="s">
        <v>570</v>
      </c>
      <c r="C558" s="92">
        <v>0</v>
      </c>
      <c r="D558" s="86"/>
      <c r="E558" s="86"/>
    </row>
    <row r="559" spans="1:5" ht="14.25" customHeight="1">
      <c r="A559" s="150">
        <v>2080108</v>
      </c>
      <c r="B559" s="88" t="s">
        <v>21</v>
      </c>
      <c r="C559" s="92">
        <v>0</v>
      </c>
      <c r="D559" s="86"/>
      <c r="E559" s="86"/>
    </row>
    <row r="560" spans="1:3" ht="14.25">
      <c r="A560" s="150">
        <v>2080109</v>
      </c>
      <c r="B560" s="88" t="s">
        <v>220</v>
      </c>
      <c r="C560" s="92">
        <v>546</v>
      </c>
    </row>
    <row r="561" spans="1:5" ht="14.25" customHeight="1">
      <c r="A561" s="150">
        <v>2080110</v>
      </c>
      <c r="B561" s="88" t="s">
        <v>943</v>
      </c>
      <c r="C561" s="92">
        <v>0</v>
      </c>
      <c r="D561" s="86"/>
      <c r="E561" s="86"/>
    </row>
    <row r="562" spans="1:5" ht="14.25" customHeight="1">
      <c r="A562" s="150">
        <v>2080111</v>
      </c>
      <c r="B562" s="88" t="s">
        <v>452</v>
      </c>
      <c r="C562" s="92">
        <v>0</v>
      </c>
      <c r="D562" s="86"/>
      <c r="E562" s="86"/>
    </row>
    <row r="563" spans="1:3" ht="14.25">
      <c r="A563" s="150">
        <v>2080112</v>
      </c>
      <c r="B563" s="88" t="s">
        <v>944</v>
      </c>
      <c r="C563" s="92">
        <v>24</v>
      </c>
    </row>
    <row r="564" spans="1:5" ht="14.25" customHeight="1">
      <c r="A564" s="150">
        <v>2080113</v>
      </c>
      <c r="B564" s="88" t="s">
        <v>945</v>
      </c>
      <c r="C564" s="92">
        <v>0</v>
      </c>
      <c r="D564" s="86"/>
      <c r="E564" s="86"/>
    </row>
    <row r="565" spans="1:5" ht="14.25" customHeight="1">
      <c r="A565" s="150">
        <v>2080114</v>
      </c>
      <c r="B565" s="88" t="s">
        <v>946</v>
      </c>
      <c r="C565" s="92">
        <v>0</v>
      </c>
      <c r="D565" s="86"/>
      <c r="E565" s="86"/>
    </row>
    <row r="566" spans="1:5" ht="14.25" customHeight="1">
      <c r="A566" s="150">
        <v>2080115</v>
      </c>
      <c r="B566" s="88" t="s">
        <v>947</v>
      </c>
      <c r="C566" s="92">
        <v>0</v>
      </c>
      <c r="D566" s="86"/>
      <c r="E566" s="86"/>
    </row>
    <row r="567" spans="1:5" ht="14.25" customHeight="1">
      <c r="A567" s="150">
        <v>2080116</v>
      </c>
      <c r="B567" s="88" t="s">
        <v>948</v>
      </c>
      <c r="C567" s="92">
        <v>0</v>
      </c>
      <c r="D567" s="86"/>
      <c r="E567" s="86"/>
    </row>
    <row r="568" spans="1:5" ht="14.25" customHeight="1">
      <c r="A568" s="150">
        <v>2080150</v>
      </c>
      <c r="B568" s="88" t="s">
        <v>248</v>
      </c>
      <c r="C568" s="92">
        <v>0</v>
      </c>
      <c r="D568" s="86"/>
      <c r="E568" s="86"/>
    </row>
    <row r="569" spans="1:3" ht="14.25">
      <c r="A569" s="150">
        <v>2080199</v>
      </c>
      <c r="B569" s="88" t="s">
        <v>243</v>
      </c>
      <c r="C569" s="92">
        <v>376</v>
      </c>
    </row>
    <row r="570" spans="1:3" ht="14.25">
      <c r="A570" s="150">
        <v>20802</v>
      </c>
      <c r="B570" s="88" t="s">
        <v>152</v>
      </c>
      <c r="C570" s="92">
        <f>SUM(C571:C577)</f>
        <v>1517</v>
      </c>
    </row>
    <row r="571" spans="1:3" ht="14.25">
      <c r="A571" s="150">
        <v>2080201</v>
      </c>
      <c r="B571" s="88" t="s">
        <v>232</v>
      </c>
      <c r="C571" s="92">
        <v>355</v>
      </c>
    </row>
    <row r="572" spans="1:5" ht="14.25" customHeight="1">
      <c r="A572" s="150">
        <v>2080202</v>
      </c>
      <c r="B572" s="88" t="s">
        <v>27</v>
      </c>
      <c r="C572" s="92">
        <v>0</v>
      </c>
      <c r="D572" s="86"/>
      <c r="E572" s="86"/>
    </row>
    <row r="573" spans="1:5" ht="14.25" customHeight="1">
      <c r="A573" s="150">
        <v>2080203</v>
      </c>
      <c r="B573" s="88" t="s">
        <v>252</v>
      </c>
      <c r="C573" s="92">
        <v>0</v>
      </c>
      <c r="D573" s="86"/>
      <c r="E573" s="86"/>
    </row>
    <row r="574" spans="1:5" ht="14.25" customHeight="1">
      <c r="A574" s="150">
        <v>2080206</v>
      </c>
      <c r="B574" s="88" t="s">
        <v>949</v>
      </c>
      <c r="C574" s="92">
        <v>1</v>
      </c>
      <c r="D574" s="86"/>
      <c r="E574" s="86"/>
    </row>
    <row r="575" spans="1:5" ht="14.25" customHeight="1">
      <c r="A575" s="150">
        <v>2080207</v>
      </c>
      <c r="B575" s="88" t="s">
        <v>950</v>
      </c>
      <c r="C575" s="92">
        <v>0</v>
      </c>
      <c r="D575" s="86"/>
      <c r="E575" s="86"/>
    </row>
    <row r="576" spans="1:3" ht="14.25">
      <c r="A576" s="150">
        <v>2080208</v>
      </c>
      <c r="B576" s="88" t="s">
        <v>571</v>
      </c>
      <c r="C576" s="92">
        <v>868</v>
      </c>
    </row>
    <row r="577" spans="1:3" ht="14.25">
      <c r="A577" s="150">
        <v>2080299</v>
      </c>
      <c r="B577" s="88" t="s">
        <v>195</v>
      </c>
      <c r="C577" s="92">
        <v>293</v>
      </c>
    </row>
    <row r="578" spans="1:5" ht="14.25" customHeight="1">
      <c r="A578" s="150">
        <v>20804</v>
      </c>
      <c r="B578" s="88" t="s">
        <v>951</v>
      </c>
      <c r="C578" s="92">
        <f>C579</f>
        <v>0</v>
      </c>
      <c r="D578" s="86"/>
      <c r="E578" s="86"/>
    </row>
    <row r="579" spans="1:5" ht="14.25" customHeight="1">
      <c r="A579" s="150">
        <v>2080402</v>
      </c>
      <c r="B579" s="88" t="s">
        <v>952</v>
      </c>
      <c r="C579" s="92">
        <v>0</v>
      </c>
      <c r="D579" s="86"/>
      <c r="E579" s="86"/>
    </row>
    <row r="580" spans="1:3" ht="14.25">
      <c r="A580" s="150">
        <v>20805</v>
      </c>
      <c r="B580" s="88" t="s">
        <v>572</v>
      </c>
      <c r="C580" s="92">
        <f>SUM(C581:C588)</f>
        <v>35292</v>
      </c>
    </row>
    <row r="581" spans="1:3" ht="14.25">
      <c r="A581" s="150">
        <v>2080501</v>
      </c>
      <c r="B581" s="88" t="s">
        <v>573</v>
      </c>
      <c r="C581" s="92">
        <v>72</v>
      </c>
    </row>
    <row r="582" spans="1:3" ht="14.25">
      <c r="A582" s="150">
        <v>2080502</v>
      </c>
      <c r="B582" s="88" t="s">
        <v>160</v>
      </c>
      <c r="C582" s="92">
        <v>32</v>
      </c>
    </row>
    <row r="583" spans="1:5" ht="14.25" customHeight="1">
      <c r="A583" s="150">
        <v>2080503</v>
      </c>
      <c r="B583" s="88" t="s">
        <v>953</v>
      </c>
      <c r="C583" s="92">
        <v>0</v>
      </c>
      <c r="D583" s="86"/>
      <c r="E583" s="86"/>
    </row>
    <row r="584" spans="1:3" ht="14.25">
      <c r="A584" s="150">
        <v>2080505</v>
      </c>
      <c r="B584" s="88" t="s">
        <v>69</v>
      </c>
      <c r="C584" s="92">
        <v>13663</v>
      </c>
    </row>
    <row r="585" spans="1:3" ht="14.25">
      <c r="A585" s="150">
        <v>2080506</v>
      </c>
      <c r="B585" s="88" t="s">
        <v>114</v>
      </c>
      <c r="C585" s="92">
        <v>8463</v>
      </c>
    </row>
    <row r="586" spans="1:5" ht="14.25" customHeight="1">
      <c r="A586" s="150">
        <v>2080507</v>
      </c>
      <c r="B586" s="88" t="s">
        <v>954</v>
      </c>
      <c r="C586" s="92">
        <v>0</v>
      </c>
      <c r="D586" s="86"/>
      <c r="E586" s="86"/>
    </row>
    <row r="587" spans="1:5" ht="14.25" customHeight="1">
      <c r="A587" s="150">
        <v>2080508</v>
      </c>
      <c r="B587" s="88" t="s">
        <v>955</v>
      </c>
      <c r="C587" s="92">
        <v>0</v>
      </c>
      <c r="D587" s="86"/>
      <c r="E587" s="86"/>
    </row>
    <row r="588" spans="1:3" ht="14.25">
      <c r="A588" s="150">
        <v>2080599</v>
      </c>
      <c r="B588" s="88" t="s">
        <v>574</v>
      </c>
      <c r="C588" s="92">
        <v>13062</v>
      </c>
    </row>
    <row r="589" spans="1:5" ht="14.25" customHeight="1">
      <c r="A589" s="150">
        <v>20806</v>
      </c>
      <c r="B589" s="88" t="s">
        <v>575</v>
      </c>
      <c r="C589" s="92">
        <f>SUM(C590:C592)</f>
        <v>0</v>
      </c>
      <c r="D589" s="86"/>
      <c r="E589" s="86"/>
    </row>
    <row r="590" spans="1:5" ht="14.25" customHeight="1">
      <c r="A590" s="150">
        <v>2080601</v>
      </c>
      <c r="B590" s="88" t="s">
        <v>956</v>
      </c>
      <c r="C590" s="92">
        <v>0</v>
      </c>
      <c r="D590" s="86"/>
      <c r="E590" s="86"/>
    </row>
    <row r="591" spans="1:5" ht="14.25" customHeight="1">
      <c r="A591" s="150">
        <v>2080602</v>
      </c>
      <c r="B591" s="88" t="s">
        <v>957</v>
      </c>
      <c r="C591" s="92">
        <v>0</v>
      </c>
      <c r="D591" s="86"/>
      <c r="E591" s="86"/>
    </row>
    <row r="592" spans="1:5" ht="14.25" customHeight="1">
      <c r="A592" s="150">
        <v>2080699</v>
      </c>
      <c r="B592" s="88" t="s">
        <v>576</v>
      </c>
      <c r="C592" s="92">
        <v>0</v>
      </c>
      <c r="D592" s="86"/>
      <c r="E592" s="86"/>
    </row>
    <row r="593" spans="1:3" ht="14.25">
      <c r="A593" s="150">
        <v>20807</v>
      </c>
      <c r="B593" s="88" t="s">
        <v>170</v>
      </c>
      <c r="C593" s="92">
        <f>SUM(C594:C602)</f>
        <v>6272</v>
      </c>
    </row>
    <row r="594" spans="1:3" ht="14.25">
      <c r="A594" s="150">
        <v>2080701</v>
      </c>
      <c r="B594" s="88" t="s">
        <v>958</v>
      </c>
      <c r="C594" s="92">
        <v>0</v>
      </c>
    </row>
    <row r="595" spans="1:5" ht="14.25" customHeight="1">
      <c r="A595" s="150">
        <v>2080702</v>
      </c>
      <c r="B595" s="88" t="s">
        <v>959</v>
      </c>
      <c r="C595" s="92">
        <v>0</v>
      </c>
      <c r="D595" s="86"/>
      <c r="E595" s="86"/>
    </row>
    <row r="596" spans="1:3" ht="14.25">
      <c r="A596" s="150">
        <v>2080704</v>
      </c>
      <c r="B596" s="88" t="s">
        <v>960</v>
      </c>
      <c r="C596" s="92">
        <v>0</v>
      </c>
    </row>
    <row r="597" spans="1:3" ht="14.25">
      <c r="A597" s="150">
        <v>2080705</v>
      </c>
      <c r="B597" s="88" t="s">
        <v>961</v>
      </c>
      <c r="C597" s="92">
        <v>2855</v>
      </c>
    </row>
    <row r="598" spans="1:3" ht="14.25">
      <c r="A598" s="150">
        <v>2080709</v>
      </c>
      <c r="B598" s="88" t="s">
        <v>962</v>
      </c>
      <c r="C598" s="92">
        <v>0</v>
      </c>
    </row>
    <row r="599" spans="1:3" ht="14.25">
      <c r="A599" s="150">
        <v>2080711</v>
      </c>
      <c r="B599" s="88" t="s">
        <v>963</v>
      </c>
      <c r="C599" s="92">
        <v>0</v>
      </c>
    </row>
    <row r="600" spans="1:5" ht="14.25" customHeight="1">
      <c r="A600" s="150">
        <v>2080712</v>
      </c>
      <c r="B600" s="88" t="s">
        <v>964</v>
      </c>
      <c r="C600" s="92">
        <v>0</v>
      </c>
      <c r="D600" s="86"/>
      <c r="E600" s="86"/>
    </row>
    <row r="601" spans="1:5" ht="14.25" customHeight="1">
      <c r="A601" s="150">
        <v>2080713</v>
      </c>
      <c r="B601" s="88" t="s">
        <v>965</v>
      </c>
      <c r="C601" s="92">
        <v>0</v>
      </c>
      <c r="D601" s="86"/>
      <c r="E601" s="86"/>
    </row>
    <row r="602" spans="1:3" ht="14.25">
      <c r="A602" s="150">
        <v>2080799</v>
      </c>
      <c r="B602" s="88" t="s">
        <v>119</v>
      </c>
      <c r="C602" s="92">
        <v>3417</v>
      </c>
    </row>
    <row r="603" spans="1:3" ht="14.25">
      <c r="A603" s="150">
        <v>20808</v>
      </c>
      <c r="B603" s="88" t="s">
        <v>230</v>
      </c>
      <c r="C603" s="92">
        <f>SUM(C604:C612)</f>
        <v>4985</v>
      </c>
    </row>
    <row r="604" spans="1:3" ht="14.25">
      <c r="A604" s="150">
        <v>2080801</v>
      </c>
      <c r="B604" s="88" t="s">
        <v>93</v>
      </c>
      <c r="C604" s="92">
        <v>1575</v>
      </c>
    </row>
    <row r="605" spans="1:3" ht="14.25">
      <c r="A605" s="150">
        <v>2080802</v>
      </c>
      <c r="B605" s="88" t="s">
        <v>313</v>
      </c>
      <c r="C605" s="92">
        <v>631</v>
      </c>
    </row>
    <row r="606" spans="1:3" ht="14.25">
      <c r="A606" s="150">
        <v>2080803</v>
      </c>
      <c r="B606" s="88" t="s">
        <v>113</v>
      </c>
      <c r="C606" s="92">
        <v>1921</v>
      </c>
    </row>
    <row r="607" spans="1:3" ht="14.25">
      <c r="A607" s="150">
        <v>2080804</v>
      </c>
      <c r="B607" s="88" t="s">
        <v>966</v>
      </c>
      <c r="C607" s="92"/>
    </row>
    <row r="608" spans="1:3" ht="14.25">
      <c r="A608" s="150">
        <v>2080805</v>
      </c>
      <c r="B608" s="88" t="s">
        <v>14</v>
      </c>
      <c r="C608" s="92">
        <v>416</v>
      </c>
    </row>
    <row r="609" spans="1:3" ht="14.25">
      <c r="A609" s="150">
        <v>2080806</v>
      </c>
      <c r="B609" s="88" t="s">
        <v>63</v>
      </c>
      <c r="C609" s="92">
        <v>201</v>
      </c>
    </row>
    <row r="610" spans="1:3" ht="14.25">
      <c r="A610" s="150">
        <v>2080807</v>
      </c>
      <c r="B610" s="88" t="s">
        <v>1506</v>
      </c>
      <c r="C610" s="92">
        <v>16</v>
      </c>
    </row>
    <row r="611" spans="1:3" ht="14.25">
      <c r="A611" s="150">
        <v>2080808</v>
      </c>
      <c r="B611" s="88" t="s">
        <v>1507</v>
      </c>
      <c r="C611" s="92">
        <v>15</v>
      </c>
    </row>
    <row r="612" spans="1:3" ht="14.25">
      <c r="A612" s="150">
        <v>2080899</v>
      </c>
      <c r="B612" s="88" t="s">
        <v>183</v>
      </c>
      <c r="C612" s="92">
        <v>210</v>
      </c>
    </row>
    <row r="613" spans="1:3" ht="14.25">
      <c r="A613" s="150">
        <v>20809</v>
      </c>
      <c r="B613" s="88" t="s">
        <v>249</v>
      </c>
      <c r="C613" s="92">
        <f>SUM(C614:C619)</f>
        <v>849</v>
      </c>
    </row>
    <row r="614" spans="1:3" ht="14.25">
      <c r="A614" s="150">
        <v>2080901</v>
      </c>
      <c r="B614" s="88" t="s">
        <v>181</v>
      </c>
      <c r="C614" s="92">
        <v>612</v>
      </c>
    </row>
    <row r="615" spans="1:3" ht="14.25">
      <c r="A615" s="150">
        <v>2080902</v>
      </c>
      <c r="B615" s="88" t="s">
        <v>194</v>
      </c>
      <c r="C615" s="92">
        <v>122</v>
      </c>
    </row>
    <row r="616" spans="1:3" ht="14.25">
      <c r="A616" s="150">
        <v>2080903</v>
      </c>
      <c r="B616" s="88" t="s">
        <v>227</v>
      </c>
      <c r="C616" s="92">
        <v>8</v>
      </c>
    </row>
    <row r="617" spans="1:3" ht="14.25">
      <c r="A617" s="150">
        <v>2080904</v>
      </c>
      <c r="B617" s="88" t="s">
        <v>239</v>
      </c>
      <c r="C617" s="92">
        <v>0</v>
      </c>
    </row>
    <row r="618" spans="1:3" ht="14.25">
      <c r="A618" s="150">
        <v>2080905</v>
      </c>
      <c r="B618" s="88" t="s">
        <v>157</v>
      </c>
      <c r="C618" s="92">
        <v>87</v>
      </c>
    </row>
    <row r="619" spans="1:3" ht="14.25">
      <c r="A619" s="150">
        <v>2080999</v>
      </c>
      <c r="B619" s="88" t="s">
        <v>453</v>
      </c>
      <c r="C619" s="92">
        <v>20</v>
      </c>
    </row>
    <row r="620" spans="1:3" ht="14.25">
      <c r="A620" s="150">
        <v>20810</v>
      </c>
      <c r="B620" s="88" t="s">
        <v>212</v>
      </c>
      <c r="C620" s="92">
        <f>SUM(C621:C627)</f>
        <v>4408</v>
      </c>
    </row>
    <row r="621" spans="1:5" ht="14.25" customHeight="1">
      <c r="A621" s="150">
        <v>2081001</v>
      </c>
      <c r="B621" s="88" t="s">
        <v>308</v>
      </c>
      <c r="C621" s="92">
        <v>359</v>
      </c>
      <c r="D621" s="86"/>
      <c r="E621" s="86"/>
    </row>
    <row r="622" spans="1:3" ht="14.25">
      <c r="A622" s="150">
        <v>2081002</v>
      </c>
      <c r="B622" s="88" t="s">
        <v>36</v>
      </c>
      <c r="C622" s="92">
        <v>956</v>
      </c>
    </row>
    <row r="623" spans="1:3" ht="14.25">
      <c r="A623" s="150">
        <v>2081003</v>
      </c>
      <c r="B623" s="88" t="s">
        <v>967</v>
      </c>
      <c r="C623" s="92">
        <v>0</v>
      </c>
    </row>
    <row r="624" spans="1:3" ht="14.25">
      <c r="A624" s="150">
        <v>2081004</v>
      </c>
      <c r="B624" s="88" t="s">
        <v>237</v>
      </c>
      <c r="C624" s="92">
        <v>70</v>
      </c>
    </row>
    <row r="625" spans="1:3" ht="14.25">
      <c r="A625" s="150">
        <v>2081005</v>
      </c>
      <c r="B625" s="88" t="s">
        <v>187</v>
      </c>
      <c r="C625" s="92">
        <v>170</v>
      </c>
    </row>
    <row r="626" spans="1:3" ht="14.25">
      <c r="A626" s="150">
        <v>2081006</v>
      </c>
      <c r="B626" s="88" t="s">
        <v>968</v>
      </c>
      <c r="C626" s="92">
        <v>174</v>
      </c>
    </row>
    <row r="627" spans="1:3" ht="14.25">
      <c r="A627" s="150">
        <v>2081099</v>
      </c>
      <c r="B627" s="88" t="s">
        <v>969</v>
      </c>
      <c r="C627" s="92">
        <v>2679</v>
      </c>
    </row>
    <row r="628" spans="1:5" ht="14.25" customHeight="1">
      <c r="A628" s="150">
        <v>20811</v>
      </c>
      <c r="B628" s="88" t="s">
        <v>57</v>
      </c>
      <c r="C628" s="92">
        <f>SUM(C629:C636)</f>
        <v>2027</v>
      </c>
      <c r="D628" s="86"/>
      <c r="E628" s="86"/>
    </row>
    <row r="629" spans="1:5" ht="14.25" customHeight="1">
      <c r="A629" s="150">
        <v>2081101</v>
      </c>
      <c r="B629" s="88" t="s">
        <v>232</v>
      </c>
      <c r="C629" s="92">
        <v>146</v>
      </c>
      <c r="D629" s="86"/>
      <c r="E629" s="86"/>
    </row>
    <row r="630" spans="1:3" ht="14.25">
      <c r="A630" s="150">
        <v>2081102</v>
      </c>
      <c r="B630" s="88" t="s">
        <v>27</v>
      </c>
      <c r="C630" s="92">
        <v>0</v>
      </c>
    </row>
    <row r="631" spans="1:3" ht="14.25">
      <c r="A631" s="150">
        <v>2081103</v>
      </c>
      <c r="B631" s="88" t="s">
        <v>252</v>
      </c>
      <c r="C631" s="92">
        <v>0</v>
      </c>
    </row>
    <row r="632" spans="1:5" ht="14.25" customHeight="1">
      <c r="A632" s="150">
        <v>2081104</v>
      </c>
      <c r="B632" s="88" t="s">
        <v>970</v>
      </c>
      <c r="C632" s="92">
        <v>234</v>
      </c>
      <c r="D632" s="86"/>
      <c r="E632" s="86"/>
    </row>
    <row r="633" spans="1:3" ht="14.25">
      <c r="A633" s="150">
        <v>2081105</v>
      </c>
      <c r="B633" s="88" t="s">
        <v>971</v>
      </c>
      <c r="C633" s="92">
        <v>317</v>
      </c>
    </row>
    <row r="634" spans="1:3" ht="14.25">
      <c r="A634" s="150">
        <v>2081106</v>
      </c>
      <c r="B634" s="88" t="s">
        <v>972</v>
      </c>
      <c r="C634" s="92">
        <v>3</v>
      </c>
    </row>
    <row r="635" spans="1:3" ht="14.25">
      <c r="A635" s="150">
        <v>2081107</v>
      </c>
      <c r="B635" s="88" t="s">
        <v>325</v>
      </c>
      <c r="C635" s="92">
        <v>1011</v>
      </c>
    </row>
    <row r="636" spans="1:5" ht="14.25" customHeight="1">
      <c r="A636" s="150">
        <v>2081199</v>
      </c>
      <c r="B636" s="88" t="s">
        <v>10</v>
      </c>
      <c r="C636" s="92">
        <v>316</v>
      </c>
      <c r="D636" s="86"/>
      <c r="E636" s="86"/>
    </row>
    <row r="637" spans="1:5" ht="14.25" customHeight="1">
      <c r="A637" s="150">
        <v>20816</v>
      </c>
      <c r="B637" s="88" t="s">
        <v>973</v>
      </c>
      <c r="C637" s="92">
        <f>SUM(C638:C641)</f>
        <v>36</v>
      </c>
      <c r="D637" s="86"/>
      <c r="E637" s="86"/>
    </row>
    <row r="638" spans="1:5" ht="14.25" customHeight="1">
      <c r="A638" s="150">
        <v>2081601</v>
      </c>
      <c r="B638" s="88" t="s">
        <v>232</v>
      </c>
      <c r="C638" s="92">
        <v>0</v>
      </c>
      <c r="D638" s="86"/>
      <c r="E638" s="86"/>
    </row>
    <row r="639" spans="1:3" ht="14.25">
      <c r="A639" s="150">
        <v>2081602</v>
      </c>
      <c r="B639" s="88" t="s">
        <v>27</v>
      </c>
      <c r="C639" s="92">
        <v>0</v>
      </c>
    </row>
    <row r="640" spans="1:3" ht="14.25">
      <c r="A640" s="150">
        <v>2081603</v>
      </c>
      <c r="B640" s="88" t="s">
        <v>252</v>
      </c>
      <c r="C640" s="92">
        <v>0</v>
      </c>
    </row>
    <row r="641" spans="1:3" ht="14.25">
      <c r="A641" s="150">
        <v>2081699</v>
      </c>
      <c r="B641" s="88" t="s">
        <v>974</v>
      </c>
      <c r="C641" s="92">
        <v>36</v>
      </c>
    </row>
    <row r="642" spans="1:3" ht="14.25">
      <c r="A642" s="150">
        <v>20819</v>
      </c>
      <c r="B642" s="88" t="s">
        <v>98</v>
      </c>
      <c r="C642" s="92">
        <f>SUM(C643:C644)</f>
        <v>17522</v>
      </c>
    </row>
    <row r="643" spans="1:3" ht="14.25">
      <c r="A643" s="150">
        <v>2081901</v>
      </c>
      <c r="B643" s="88" t="s">
        <v>283</v>
      </c>
      <c r="C643" s="92">
        <v>5461</v>
      </c>
    </row>
    <row r="644" spans="1:3" ht="14.25">
      <c r="A644" s="150">
        <v>2081902</v>
      </c>
      <c r="B644" s="88" t="s">
        <v>151</v>
      </c>
      <c r="C644" s="92">
        <v>12061</v>
      </c>
    </row>
    <row r="645" spans="1:3" ht="14.25">
      <c r="A645" s="150">
        <v>20820</v>
      </c>
      <c r="B645" s="88" t="s">
        <v>222</v>
      </c>
      <c r="C645" s="92">
        <f>SUM(C646:C647)</f>
        <v>522</v>
      </c>
    </row>
    <row r="646" spans="1:3" ht="14.25">
      <c r="A646" s="150">
        <v>2082001</v>
      </c>
      <c r="B646" s="88" t="s">
        <v>226</v>
      </c>
      <c r="C646" s="92">
        <v>508</v>
      </c>
    </row>
    <row r="647" spans="1:3" ht="14.25">
      <c r="A647" s="150">
        <v>2082002</v>
      </c>
      <c r="B647" s="88" t="s">
        <v>199</v>
      </c>
      <c r="C647" s="92">
        <v>14</v>
      </c>
    </row>
    <row r="648" spans="1:3" ht="14.25">
      <c r="A648" s="150">
        <v>20821</v>
      </c>
      <c r="B648" s="88" t="s">
        <v>22</v>
      </c>
      <c r="C648" s="92">
        <f>SUM(C649:C650)</f>
        <v>4712</v>
      </c>
    </row>
    <row r="649" spans="1:5" ht="14.25" customHeight="1">
      <c r="A649" s="150">
        <v>2082101</v>
      </c>
      <c r="B649" s="88" t="s">
        <v>39</v>
      </c>
      <c r="C649" s="92">
        <v>2138</v>
      </c>
      <c r="D649" s="86"/>
      <c r="E649" s="86"/>
    </row>
    <row r="650" spans="1:5" ht="14.25" customHeight="1">
      <c r="A650" s="150">
        <v>2082102</v>
      </c>
      <c r="B650" s="88" t="s">
        <v>219</v>
      </c>
      <c r="C650" s="92">
        <v>2574</v>
      </c>
      <c r="D650" s="86"/>
      <c r="E650" s="86"/>
    </row>
    <row r="651" spans="1:5" ht="14.25" customHeight="1">
      <c r="A651" s="150">
        <v>20824</v>
      </c>
      <c r="B651" s="88" t="s">
        <v>975</v>
      </c>
      <c r="C651" s="92">
        <f>SUM(C652:C653)</f>
        <v>0</v>
      </c>
      <c r="D651" s="86"/>
      <c r="E651" s="86"/>
    </row>
    <row r="652" spans="1:3" ht="14.25">
      <c r="A652" s="150">
        <v>2082401</v>
      </c>
      <c r="B652" s="88" t="s">
        <v>976</v>
      </c>
      <c r="C652" s="92">
        <v>0</v>
      </c>
    </row>
    <row r="653" spans="1:3" ht="14.25">
      <c r="A653" s="150">
        <v>2082402</v>
      </c>
      <c r="B653" s="88" t="s">
        <v>977</v>
      </c>
      <c r="C653" s="92">
        <v>0</v>
      </c>
    </row>
    <row r="654" spans="1:3" ht="14.25">
      <c r="A654" s="150">
        <v>20825</v>
      </c>
      <c r="B654" s="88" t="s">
        <v>150</v>
      </c>
      <c r="C654" s="92">
        <f>SUM(C655:C656)</f>
        <v>475</v>
      </c>
    </row>
    <row r="655" spans="1:3" ht="14.25">
      <c r="A655" s="150">
        <v>2082501</v>
      </c>
      <c r="B655" s="88" t="s">
        <v>213</v>
      </c>
      <c r="C655" s="92">
        <v>266</v>
      </c>
    </row>
    <row r="656" spans="1:5" ht="14.25" customHeight="1">
      <c r="A656" s="150">
        <v>2082502</v>
      </c>
      <c r="B656" s="88" t="s">
        <v>192</v>
      </c>
      <c r="C656" s="92">
        <v>209</v>
      </c>
      <c r="D656" s="86"/>
      <c r="E656" s="86"/>
    </row>
    <row r="657" spans="1:5" ht="14.25" customHeight="1">
      <c r="A657" s="150">
        <v>20826</v>
      </c>
      <c r="B657" s="88" t="s">
        <v>978</v>
      </c>
      <c r="C657" s="92">
        <f>SUM(C658:C660)</f>
        <v>0</v>
      </c>
      <c r="D657" s="86"/>
      <c r="E657" s="86"/>
    </row>
    <row r="658" spans="1:3" ht="14.25">
      <c r="A658" s="150">
        <v>2082601</v>
      </c>
      <c r="B658" s="88" t="s">
        <v>979</v>
      </c>
      <c r="C658" s="92">
        <v>0</v>
      </c>
    </row>
    <row r="659" spans="1:5" ht="14.25" customHeight="1">
      <c r="A659" s="150">
        <v>2082602</v>
      </c>
      <c r="B659" s="88" t="s">
        <v>980</v>
      </c>
      <c r="C659" s="92">
        <v>0</v>
      </c>
      <c r="D659" s="86"/>
      <c r="E659" s="86"/>
    </row>
    <row r="660" spans="1:5" ht="14.25" customHeight="1">
      <c r="A660" s="150">
        <v>2082699</v>
      </c>
      <c r="B660" s="88" t="s">
        <v>981</v>
      </c>
      <c r="C660" s="92">
        <v>0</v>
      </c>
      <c r="D660" s="86"/>
      <c r="E660" s="86"/>
    </row>
    <row r="661" spans="1:5" ht="14.25" customHeight="1">
      <c r="A661" s="150">
        <v>20827</v>
      </c>
      <c r="B661" s="88" t="s">
        <v>982</v>
      </c>
      <c r="C661" s="92">
        <f>SUM(C662:C664)</f>
        <v>0</v>
      </c>
      <c r="D661" s="86"/>
      <c r="E661" s="86"/>
    </row>
    <row r="662" spans="1:5" ht="14.25" customHeight="1">
      <c r="A662" s="150">
        <v>2082701</v>
      </c>
      <c r="B662" s="88" t="s">
        <v>983</v>
      </c>
      <c r="C662" s="92">
        <v>0</v>
      </c>
      <c r="D662" s="86"/>
      <c r="E662" s="86"/>
    </row>
    <row r="663" spans="1:3" ht="14.25">
      <c r="A663" s="150">
        <v>2082702</v>
      </c>
      <c r="B663" s="88" t="s">
        <v>984</v>
      </c>
      <c r="C663" s="92">
        <v>0</v>
      </c>
    </row>
    <row r="664" spans="1:3" ht="14.25">
      <c r="A664" s="150">
        <v>2082799</v>
      </c>
      <c r="B664" s="88" t="s">
        <v>985</v>
      </c>
      <c r="C664" s="92">
        <v>0</v>
      </c>
    </row>
    <row r="665" spans="1:5" ht="14.25" customHeight="1">
      <c r="A665" s="150">
        <v>20828</v>
      </c>
      <c r="B665" s="88" t="s">
        <v>454</v>
      </c>
      <c r="C665" s="92">
        <f>SUM(C666:C672)</f>
        <v>1338</v>
      </c>
      <c r="D665" s="86"/>
      <c r="E665" s="86"/>
    </row>
    <row r="666" spans="1:5" ht="14.25" customHeight="1">
      <c r="A666" s="150">
        <v>2082801</v>
      </c>
      <c r="B666" s="88" t="s">
        <v>232</v>
      </c>
      <c r="C666" s="92">
        <v>172</v>
      </c>
      <c r="D666" s="86"/>
      <c r="E666" s="86"/>
    </row>
    <row r="667" spans="1:3" ht="14.25">
      <c r="A667" s="150">
        <v>2082802</v>
      </c>
      <c r="B667" s="88" t="s">
        <v>27</v>
      </c>
      <c r="C667" s="92">
        <v>0</v>
      </c>
    </row>
    <row r="668" spans="1:5" ht="14.25" customHeight="1">
      <c r="A668" s="150">
        <v>2082803</v>
      </c>
      <c r="B668" s="88" t="s">
        <v>252</v>
      </c>
      <c r="C668" s="92">
        <v>0</v>
      </c>
      <c r="D668" s="86"/>
      <c r="E668" s="86"/>
    </row>
    <row r="669" spans="1:3" ht="14.25">
      <c r="A669" s="150">
        <v>2082804</v>
      </c>
      <c r="B669" s="88" t="s">
        <v>986</v>
      </c>
      <c r="C669" s="92">
        <v>74</v>
      </c>
    </row>
    <row r="670" spans="1:3" ht="14.25">
      <c r="A670" s="150">
        <v>2082805</v>
      </c>
      <c r="B670" s="88" t="s">
        <v>987</v>
      </c>
      <c r="C670" s="92">
        <v>0</v>
      </c>
    </row>
    <row r="671" spans="1:5" ht="14.25" customHeight="1">
      <c r="A671" s="150">
        <v>2082850</v>
      </c>
      <c r="B671" s="88" t="s">
        <v>248</v>
      </c>
      <c r="C671" s="92">
        <v>946</v>
      </c>
      <c r="D671" s="86"/>
      <c r="E671" s="86"/>
    </row>
    <row r="672" spans="1:5" ht="14.25" customHeight="1">
      <c r="A672" s="150">
        <v>2082899</v>
      </c>
      <c r="B672" s="88" t="s">
        <v>455</v>
      </c>
      <c r="C672" s="92">
        <v>146</v>
      </c>
      <c r="D672" s="86"/>
      <c r="E672" s="86"/>
    </row>
    <row r="673" spans="1:5" ht="14.25" customHeight="1">
      <c r="A673" s="150">
        <v>20830</v>
      </c>
      <c r="B673" s="88" t="s">
        <v>988</v>
      </c>
      <c r="C673" s="92">
        <f>SUM(C674:C675)</f>
        <v>0</v>
      </c>
      <c r="D673" s="86"/>
      <c r="E673" s="86"/>
    </row>
    <row r="674" spans="1:3" ht="14.25">
      <c r="A674" s="150">
        <v>2083001</v>
      </c>
      <c r="B674" s="88" t="s">
        <v>989</v>
      </c>
      <c r="C674" s="92">
        <v>0</v>
      </c>
    </row>
    <row r="675" spans="1:3" ht="14.25">
      <c r="A675" s="150">
        <v>2083099</v>
      </c>
      <c r="B675" s="88" t="s">
        <v>990</v>
      </c>
      <c r="C675" s="92">
        <v>0</v>
      </c>
    </row>
    <row r="676" spans="1:5" s="129" customFormat="1" ht="14.25">
      <c r="A676" s="150">
        <v>20899</v>
      </c>
      <c r="B676" s="88" t="s">
        <v>282</v>
      </c>
      <c r="C676" s="92">
        <f>C677</f>
        <v>2193</v>
      </c>
      <c r="D676" s="203"/>
      <c r="E676" s="203"/>
    </row>
    <row r="677" spans="1:3" ht="14.25">
      <c r="A677" s="150">
        <v>2089999</v>
      </c>
      <c r="B677" s="88" t="s">
        <v>80</v>
      </c>
      <c r="C677" s="92">
        <v>2193</v>
      </c>
    </row>
    <row r="678" spans="1:3" ht="14.25">
      <c r="A678" s="150">
        <v>210</v>
      </c>
      <c r="B678" s="130" t="s">
        <v>1319</v>
      </c>
      <c r="C678" s="131">
        <f>SUM(C679,C684,C698,C702,C714,C717,C721,C726,C730,C734,C737,C746,C748)</f>
        <v>40865</v>
      </c>
    </row>
    <row r="679" spans="1:5" ht="14.25" customHeight="1">
      <c r="A679" s="150">
        <v>21001</v>
      </c>
      <c r="B679" s="88" t="s">
        <v>456</v>
      </c>
      <c r="C679" s="92">
        <f>SUM(C680:C683)</f>
        <v>631</v>
      </c>
      <c r="D679" s="86"/>
      <c r="E679" s="86"/>
    </row>
    <row r="680" spans="1:5" ht="14.25" customHeight="1">
      <c r="A680" s="150">
        <v>2100101</v>
      </c>
      <c r="B680" s="88" t="s">
        <v>232</v>
      </c>
      <c r="C680" s="92">
        <v>323</v>
      </c>
      <c r="D680" s="86"/>
      <c r="E680" s="86"/>
    </row>
    <row r="681" spans="1:3" ht="14.25">
      <c r="A681" s="150">
        <v>2100102</v>
      </c>
      <c r="B681" s="88" t="s">
        <v>27</v>
      </c>
      <c r="C681" s="92">
        <v>0</v>
      </c>
    </row>
    <row r="682" spans="1:3" ht="14.25">
      <c r="A682" s="150">
        <v>2100103</v>
      </c>
      <c r="B682" s="88" t="s">
        <v>252</v>
      </c>
      <c r="C682" s="92">
        <v>0</v>
      </c>
    </row>
    <row r="683" spans="1:5" ht="14.25" customHeight="1">
      <c r="A683" s="150">
        <v>2100199</v>
      </c>
      <c r="B683" s="88" t="s">
        <v>457</v>
      </c>
      <c r="C683" s="92">
        <v>308</v>
      </c>
      <c r="D683" s="86"/>
      <c r="E683" s="86"/>
    </row>
    <row r="684" spans="1:3" ht="14.25">
      <c r="A684" s="150">
        <v>21002</v>
      </c>
      <c r="B684" s="88" t="s">
        <v>158</v>
      </c>
      <c r="C684" s="92">
        <f>SUM(C685:C697)</f>
        <v>638</v>
      </c>
    </row>
    <row r="685" spans="1:5" ht="14.25" customHeight="1">
      <c r="A685" s="150">
        <v>2100201</v>
      </c>
      <c r="B685" s="88" t="s">
        <v>225</v>
      </c>
      <c r="C685" s="92">
        <v>286</v>
      </c>
      <c r="D685" s="86"/>
      <c r="E685" s="86"/>
    </row>
    <row r="686" spans="1:5" ht="14.25" customHeight="1">
      <c r="A686" s="150">
        <v>2100202</v>
      </c>
      <c r="B686" s="88" t="s">
        <v>265</v>
      </c>
      <c r="C686" s="92">
        <v>0</v>
      </c>
      <c r="D686" s="86"/>
      <c r="E686" s="86"/>
    </row>
    <row r="687" spans="1:5" ht="14.25" customHeight="1">
      <c r="A687" s="150">
        <v>2100203</v>
      </c>
      <c r="B687" s="88" t="s">
        <v>991</v>
      </c>
      <c r="C687" s="92">
        <v>0</v>
      </c>
      <c r="D687" s="86"/>
      <c r="E687" s="86"/>
    </row>
    <row r="688" spans="1:3" ht="14.25">
      <c r="A688" s="150">
        <v>2100204</v>
      </c>
      <c r="B688" s="88" t="s">
        <v>992</v>
      </c>
      <c r="C688" s="92">
        <v>0</v>
      </c>
    </row>
    <row r="689" spans="1:5" ht="14.25" customHeight="1">
      <c r="A689" s="150">
        <v>2100205</v>
      </c>
      <c r="B689" s="88" t="s">
        <v>993</v>
      </c>
      <c r="C689" s="92">
        <v>95</v>
      </c>
      <c r="D689" s="86"/>
      <c r="E689" s="86"/>
    </row>
    <row r="690" spans="1:5" ht="14.25" customHeight="1">
      <c r="A690" s="150">
        <v>2100206</v>
      </c>
      <c r="B690" s="88" t="s">
        <v>577</v>
      </c>
      <c r="C690" s="92">
        <v>10</v>
      </c>
      <c r="D690" s="86"/>
      <c r="E690" s="86"/>
    </row>
    <row r="691" spans="1:5" ht="14.25" customHeight="1">
      <c r="A691" s="150">
        <v>2100207</v>
      </c>
      <c r="B691" s="88" t="s">
        <v>994</v>
      </c>
      <c r="C691" s="92">
        <v>0</v>
      </c>
      <c r="D691" s="86"/>
      <c r="E691" s="86"/>
    </row>
    <row r="692" spans="1:5" ht="14.25" customHeight="1">
      <c r="A692" s="150">
        <v>2100208</v>
      </c>
      <c r="B692" s="88" t="s">
        <v>995</v>
      </c>
      <c r="C692" s="92">
        <v>0</v>
      </c>
      <c r="D692" s="86"/>
      <c r="E692" s="86"/>
    </row>
    <row r="693" spans="1:5" ht="14.25" customHeight="1">
      <c r="A693" s="150">
        <v>2100209</v>
      </c>
      <c r="B693" s="88" t="s">
        <v>996</v>
      </c>
      <c r="C693" s="92">
        <v>0</v>
      </c>
      <c r="D693" s="86"/>
      <c r="E693" s="86"/>
    </row>
    <row r="694" spans="1:5" ht="14.25" customHeight="1">
      <c r="A694" s="150">
        <v>2100210</v>
      </c>
      <c r="B694" s="88" t="s">
        <v>997</v>
      </c>
      <c r="C694" s="92">
        <v>0</v>
      </c>
      <c r="D694" s="86"/>
      <c r="E694" s="86"/>
    </row>
    <row r="695" spans="1:3" ht="14.25">
      <c r="A695" s="150">
        <v>2100211</v>
      </c>
      <c r="B695" s="88" t="s">
        <v>998</v>
      </c>
      <c r="C695" s="92">
        <v>0</v>
      </c>
    </row>
    <row r="696" spans="1:3" ht="14.25">
      <c r="A696" s="150">
        <v>2100212</v>
      </c>
      <c r="B696" s="88" t="s">
        <v>999</v>
      </c>
      <c r="C696" s="92">
        <v>0</v>
      </c>
    </row>
    <row r="697" spans="1:3" ht="14.25">
      <c r="A697" s="150">
        <v>2100299</v>
      </c>
      <c r="B697" s="88" t="s">
        <v>1000</v>
      </c>
      <c r="C697" s="92">
        <v>247</v>
      </c>
    </row>
    <row r="698" spans="1:3" ht="14.25">
      <c r="A698" s="150">
        <v>21003</v>
      </c>
      <c r="B698" s="88" t="s">
        <v>203</v>
      </c>
      <c r="C698" s="92">
        <f>SUM(C699:C701)</f>
        <v>7011</v>
      </c>
    </row>
    <row r="699" spans="1:3" ht="14.25">
      <c r="A699" s="150">
        <v>2100301</v>
      </c>
      <c r="B699" s="88" t="s">
        <v>35</v>
      </c>
      <c r="C699" s="92">
        <v>413</v>
      </c>
    </row>
    <row r="700" spans="1:3" ht="14.25">
      <c r="A700" s="150">
        <v>2100302</v>
      </c>
      <c r="B700" s="88" t="s">
        <v>71</v>
      </c>
      <c r="C700" s="92">
        <v>5941</v>
      </c>
    </row>
    <row r="701" spans="1:3" ht="14.25">
      <c r="A701" s="150">
        <v>2100399</v>
      </c>
      <c r="B701" s="88" t="s">
        <v>301</v>
      </c>
      <c r="C701" s="92">
        <v>657</v>
      </c>
    </row>
    <row r="702" spans="1:3" ht="14.25">
      <c r="A702" s="150">
        <v>21004</v>
      </c>
      <c r="B702" s="88" t="s">
        <v>64</v>
      </c>
      <c r="C702" s="92">
        <f>SUM(C703:C713)</f>
        <v>12009</v>
      </c>
    </row>
    <row r="703" spans="1:3" ht="14.25">
      <c r="A703" s="150">
        <v>2100401</v>
      </c>
      <c r="B703" s="88" t="s">
        <v>318</v>
      </c>
      <c r="C703" s="92">
        <v>1634</v>
      </c>
    </row>
    <row r="704" spans="1:5" ht="14.25" customHeight="1">
      <c r="A704" s="150">
        <v>2100402</v>
      </c>
      <c r="B704" s="88" t="s">
        <v>260</v>
      </c>
      <c r="C704" s="92">
        <v>372</v>
      </c>
      <c r="D704" s="86"/>
      <c r="E704" s="86"/>
    </row>
    <row r="705" spans="1:5" ht="14.25" customHeight="1">
      <c r="A705" s="150">
        <v>2100403</v>
      </c>
      <c r="B705" s="88" t="s">
        <v>299</v>
      </c>
      <c r="C705" s="92">
        <v>494</v>
      </c>
      <c r="D705" s="86"/>
      <c r="E705" s="86"/>
    </row>
    <row r="706" spans="1:5" ht="14.25" customHeight="1">
      <c r="A706" s="150">
        <v>2100404</v>
      </c>
      <c r="B706" s="88" t="s">
        <v>171</v>
      </c>
      <c r="C706" s="92">
        <v>0</v>
      </c>
      <c r="D706" s="86"/>
      <c r="E706" s="86"/>
    </row>
    <row r="707" spans="1:5" ht="14.25" customHeight="1">
      <c r="A707" s="150">
        <v>2100405</v>
      </c>
      <c r="B707" s="88" t="s">
        <v>1001</v>
      </c>
      <c r="C707" s="92">
        <v>0</v>
      </c>
      <c r="D707" s="86"/>
      <c r="E707" s="86"/>
    </row>
    <row r="708" spans="1:3" ht="14.25">
      <c r="A708" s="150">
        <v>2100406</v>
      </c>
      <c r="B708" s="88" t="s">
        <v>1002</v>
      </c>
      <c r="C708" s="92">
        <v>0</v>
      </c>
    </row>
    <row r="709" spans="1:3" ht="14.25">
      <c r="A709" s="150">
        <v>2100407</v>
      </c>
      <c r="B709" s="88" t="s">
        <v>1003</v>
      </c>
      <c r="C709" s="92">
        <v>0</v>
      </c>
    </row>
    <row r="710" spans="1:3" ht="14.25">
      <c r="A710" s="150">
        <v>2100408</v>
      </c>
      <c r="B710" s="88" t="s">
        <v>191</v>
      </c>
      <c r="C710" s="92">
        <v>4160</v>
      </c>
    </row>
    <row r="711" spans="1:3" ht="14.25">
      <c r="A711" s="150">
        <v>2100409</v>
      </c>
      <c r="B711" s="88" t="s">
        <v>578</v>
      </c>
      <c r="C711" s="92">
        <v>295</v>
      </c>
    </row>
    <row r="712" spans="1:5" ht="14.25" customHeight="1">
      <c r="A712" s="150">
        <v>2100410</v>
      </c>
      <c r="B712" s="88" t="s">
        <v>579</v>
      </c>
      <c r="C712" s="92">
        <v>4784</v>
      </c>
      <c r="D712" s="86"/>
      <c r="E712" s="86"/>
    </row>
    <row r="713" spans="1:5" ht="14.25" customHeight="1">
      <c r="A713" s="150">
        <v>2100499</v>
      </c>
      <c r="B713" s="88" t="s">
        <v>8</v>
      </c>
      <c r="C713" s="92">
        <v>270</v>
      </c>
      <c r="D713" s="86"/>
      <c r="E713" s="86"/>
    </row>
    <row r="714" spans="1:5" ht="14.25" customHeight="1">
      <c r="A714" s="150">
        <v>21006</v>
      </c>
      <c r="B714" s="88" t="s">
        <v>125</v>
      </c>
      <c r="C714" s="92">
        <f>SUM(C715:C716)</f>
        <v>21</v>
      </c>
      <c r="D714" s="86"/>
      <c r="E714" s="86"/>
    </row>
    <row r="715" spans="1:3" ht="14.25">
      <c r="A715" s="150">
        <v>2100601</v>
      </c>
      <c r="B715" s="88" t="s">
        <v>156</v>
      </c>
      <c r="C715" s="92">
        <v>21</v>
      </c>
    </row>
    <row r="716" spans="1:5" ht="14.25" customHeight="1">
      <c r="A716" s="150">
        <v>2100699</v>
      </c>
      <c r="B716" s="88" t="s">
        <v>1004</v>
      </c>
      <c r="C716" s="92">
        <v>0</v>
      </c>
      <c r="D716" s="86"/>
      <c r="E716" s="86"/>
    </row>
    <row r="717" spans="1:3" ht="14.25">
      <c r="A717" s="150">
        <v>21007</v>
      </c>
      <c r="B717" s="88" t="s">
        <v>127</v>
      </c>
      <c r="C717" s="92">
        <f>SUM(C718:C720)</f>
        <v>1772</v>
      </c>
    </row>
    <row r="718" spans="1:3" ht="14.25">
      <c r="A718" s="150">
        <v>2100716</v>
      </c>
      <c r="B718" s="88" t="s">
        <v>1005</v>
      </c>
      <c r="C718" s="92">
        <v>0</v>
      </c>
    </row>
    <row r="719" spans="1:3" ht="14.25">
      <c r="A719" s="150">
        <v>2100717</v>
      </c>
      <c r="B719" s="88" t="s">
        <v>54</v>
      </c>
      <c r="C719" s="92">
        <v>1517</v>
      </c>
    </row>
    <row r="720" spans="1:3" ht="14.25">
      <c r="A720" s="150">
        <v>2100799</v>
      </c>
      <c r="B720" s="88" t="s">
        <v>218</v>
      </c>
      <c r="C720" s="92">
        <v>255</v>
      </c>
    </row>
    <row r="721" spans="1:3" ht="14.25">
      <c r="A721" s="150">
        <v>21011</v>
      </c>
      <c r="B721" s="88" t="s">
        <v>123</v>
      </c>
      <c r="C721" s="92">
        <f>SUM(C722:C725)</f>
        <v>10390</v>
      </c>
    </row>
    <row r="722" spans="1:5" ht="14.25" customHeight="1">
      <c r="A722" s="150">
        <v>2101101</v>
      </c>
      <c r="B722" s="88" t="s">
        <v>55</v>
      </c>
      <c r="C722" s="92">
        <v>2236</v>
      </c>
      <c r="D722" s="86"/>
      <c r="E722" s="86"/>
    </row>
    <row r="723" spans="1:3" ht="14.25">
      <c r="A723" s="150">
        <v>2101102</v>
      </c>
      <c r="B723" s="88" t="s">
        <v>34</v>
      </c>
      <c r="C723" s="92">
        <v>6302</v>
      </c>
    </row>
    <row r="724" spans="1:3" ht="14.25">
      <c r="A724" s="150">
        <v>2101103</v>
      </c>
      <c r="B724" s="88" t="s">
        <v>1006</v>
      </c>
      <c r="C724" s="92">
        <v>0</v>
      </c>
    </row>
    <row r="725" spans="1:5" ht="14.25" customHeight="1">
      <c r="A725" s="150">
        <v>2101199</v>
      </c>
      <c r="B725" s="88" t="s">
        <v>580</v>
      </c>
      <c r="C725" s="92">
        <v>1852</v>
      </c>
      <c r="D725" s="86"/>
      <c r="E725" s="86"/>
    </row>
    <row r="726" spans="1:3" ht="14.25">
      <c r="A726" s="150">
        <v>21012</v>
      </c>
      <c r="B726" s="88" t="s">
        <v>40</v>
      </c>
      <c r="C726" s="92">
        <f>SUM(C727:C729)</f>
        <v>2052</v>
      </c>
    </row>
    <row r="727" spans="1:5" ht="14.25" customHeight="1">
      <c r="A727" s="150">
        <v>2101201</v>
      </c>
      <c r="B727" s="88" t="s">
        <v>1007</v>
      </c>
      <c r="C727" s="92">
        <v>0</v>
      </c>
      <c r="D727" s="86"/>
      <c r="E727" s="86"/>
    </row>
    <row r="728" spans="1:3" ht="14.25">
      <c r="A728" s="150">
        <v>2101202</v>
      </c>
      <c r="B728" s="88" t="s">
        <v>216</v>
      </c>
      <c r="C728" s="92">
        <v>2052</v>
      </c>
    </row>
    <row r="729" spans="1:3" ht="14.25">
      <c r="A729" s="150">
        <v>2101299</v>
      </c>
      <c r="B729" s="88" t="s">
        <v>1008</v>
      </c>
      <c r="C729" s="92">
        <v>0</v>
      </c>
    </row>
    <row r="730" spans="1:5" ht="14.25" customHeight="1">
      <c r="A730" s="150">
        <v>21013</v>
      </c>
      <c r="B730" s="88" t="s">
        <v>66</v>
      </c>
      <c r="C730" s="92">
        <f>SUM(C731:C733)</f>
        <v>4819</v>
      </c>
      <c r="D730" s="86"/>
      <c r="E730" s="86"/>
    </row>
    <row r="731" spans="1:3" ht="14.25">
      <c r="A731" s="150">
        <v>2101301</v>
      </c>
      <c r="B731" s="88" t="s">
        <v>311</v>
      </c>
      <c r="C731" s="92">
        <v>4800</v>
      </c>
    </row>
    <row r="732" spans="1:3" ht="14.25">
      <c r="A732" s="150">
        <v>2101302</v>
      </c>
      <c r="B732" s="88" t="s">
        <v>1009</v>
      </c>
      <c r="C732" s="92">
        <v>0</v>
      </c>
    </row>
    <row r="733" spans="1:3" ht="14.25">
      <c r="A733" s="150">
        <v>2101399</v>
      </c>
      <c r="B733" s="88" t="s">
        <v>200</v>
      </c>
      <c r="C733" s="92">
        <v>19</v>
      </c>
    </row>
    <row r="734" spans="1:3" ht="14.25">
      <c r="A734" s="150">
        <v>21014</v>
      </c>
      <c r="B734" s="88" t="s">
        <v>254</v>
      </c>
      <c r="C734" s="92">
        <f>SUM(C735:C736)</f>
        <v>264</v>
      </c>
    </row>
    <row r="735" spans="1:3" ht="14.25">
      <c r="A735" s="150">
        <v>2101401</v>
      </c>
      <c r="B735" s="88" t="s">
        <v>284</v>
      </c>
      <c r="C735" s="92">
        <v>222</v>
      </c>
    </row>
    <row r="736" spans="1:3" ht="14.25">
      <c r="A736" s="150">
        <v>2101499</v>
      </c>
      <c r="B736" s="88" t="s">
        <v>1010</v>
      </c>
      <c r="C736" s="92">
        <v>42</v>
      </c>
    </row>
    <row r="737" spans="1:5" ht="14.25" customHeight="1">
      <c r="A737" s="150">
        <v>21015</v>
      </c>
      <c r="B737" s="88" t="s">
        <v>458</v>
      </c>
      <c r="C737" s="92">
        <f>SUM(C738:C745)</f>
        <v>697</v>
      </c>
      <c r="D737" s="86"/>
      <c r="E737" s="86"/>
    </row>
    <row r="738" spans="1:5" ht="14.25" customHeight="1">
      <c r="A738" s="150">
        <v>2101501</v>
      </c>
      <c r="B738" s="88" t="s">
        <v>232</v>
      </c>
      <c r="C738" s="92">
        <v>426</v>
      </c>
      <c r="D738" s="86"/>
      <c r="E738" s="86"/>
    </row>
    <row r="739" spans="1:5" ht="14.25" customHeight="1">
      <c r="A739" s="150">
        <v>2101502</v>
      </c>
      <c r="B739" s="88" t="s">
        <v>27</v>
      </c>
      <c r="C739" s="92">
        <v>0</v>
      </c>
      <c r="D739" s="86"/>
      <c r="E739" s="86"/>
    </row>
    <row r="740" spans="1:3" ht="14.25">
      <c r="A740" s="150">
        <v>2101503</v>
      </c>
      <c r="B740" s="88" t="s">
        <v>252</v>
      </c>
      <c r="C740" s="92">
        <v>0</v>
      </c>
    </row>
    <row r="741" spans="1:5" ht="14.25" customHeight="1">
      <c r="A741" s="150">
        <v>2101504</v>
      </c>
      <c r="B741" s="88" t="s">
        <v>21</v>
      </c>
      <c r="C741" s="92">
        <v>0</v>
      </c>
      <c r="D741" s="86"/>
      <c r="E741" s="86"/>
    </row>
    <row r="742" spans="1:5" ht="14.25" customHeight="1">
      <c r="A742" s="150">
        <v>2101505</v>
      </c>
      <c r="B742" s="88" t="s">
        <v>581</v>
      </c>
      <c r="C742" s="92">
        <v>0</v>
      </c>
      <c r="D742" s="86"/>
      <c r="E742" s="86"/>
    </row>
    <row r="743" spans="1:3" ht="14.25">
      <c r="A743" s="150">
        <v>2101506</v>
      </c>
      <c r="B743" s="88" t="s">
        <v>582</v>
      </c>
      <c r="C743" s="92">
        <v>26</v>
      </c>
    </row>
    <row r="744" spans="1:3" ht="14.25">
      <c r="A744" s="150">
        <v>2101550</v>
      </c>
      <c r="B744" s="88" t="s">
        <v>248</v>
      </c>
      <c r="C744" s="92">
        <v>0</v>
      </c>
    </row>
    <row r="745" spans="1:3" ht="14.25">
      <c r="A745" s="150">
        <v>2101599</v>
      </c>
      <c r="B745" s="88" t="s">
        <v>459</v>
      </c>
      <c r="C745" s="92">
        <v>245</v>
      </c>
    </row>
    <row r="746" spans="1:3" ht="14.25">
      <c r="A746" s="150">
        <v>21016</v>
      </c>
      <c r="B746" s="88" t="s">
        <v>460</v>
      </c>
      <c r="C746" s="92">
        <f>C747</f>
        <v>10</v>
      </c>
    </row>
    <row r="747" spans="1:3" ht="14.25">
      <c r="A747" s="150">
        <v>2101601</v>
      </c>
      <c r="B747" s="88" t="s">
        <v>461</v>
      </c>
      <c r="C747" s="92">
        <v>10</v>
      </c>
    </row>
    <row r="748" spans="1:5" s="129" customFormat="1" ht="14.25">
      <c r="A748" s="150">
        <v>21099</v>
      </c>
      <c r="B748" s="88" t="s">
        <v>462</v>
      </c>
      <c r="C748" s="92">
        <f>C749</f>
        <v>551</v>
      </c>
      <c r="D748" s="203"/>
      <c r="E748" s="203"/>
    </row>
    <row r="749" spans="1:3" ht="14.25">
      <c r="A749" s="150">
        <v>2109999</v>
      </c>
      <c r="B749" s="88" t="s">
        <v>463</v>
      </c>
      <c r="C749" s="92">
        <v>551</v>
      </c>
    </row>
    <row r="750" spans="1:3" ht="14.25">
      <c r="A750" s="150">
        <v>211</v>
      </c>
      <c r="B750" s="130" t="s">
        <v>1320</v>
      </c>
      <c r="C750" s="131">
        <f>SUM(C751,C761,C765,C774,C781,C788,C794,C797,C800,C802,C804,C810,C812,C814,C829)</f>
        <v>26350</v>
      </c>
    </row>
    <row r="751" spans="1:5" ht="14.25" customHeight="1">
      <c r="A751" s="150">
        <v>21101</v>
      </c>
      <c r="B751" s="88" t="s">
        <v>234</v>
      </c>
      <c r="C751" s="92">
        <f>SUM(C752:C760)</f>
        <v>2615</v>
      </c>
      <c r="D751" s="86"/>
      <c r="E751" s="86"/>
    </row>
    <row r="752" spans="1:5" ht="14.25" customHeight="1">
      <c r="A752" s="150">
        <v>2110101</v>
      </c>
      <c r="B752" s="88" t="s">
        <v>232</v>
      </c>
      <c r="C752" s="92">
        <v>530</v>
      </c>
      <c r="D752" s="86"/>
      <c r="E752" s="86"/>
    </row>
    <row r="753" spans="1:5" ht="14.25" customHeight="1">
      <c r="A753" s="150">
        <v>2110102</v>
      </c>
      <c r="B753" s="88" t="s">
        <v>27</v>
      </c>
      <c r="C753" s="92">
        <v>0</v>
      </c>
      <c r="D753" s="86"/>
      <c r="E753" s="86"/>
    </row>
    <row r="754" spans="1:5" ht="14.25" customHeight="1">
      <c r="A754" s="150">
        <v>2110103</v>
      </c>
      <c r="B754" s="88" t="s">
        <v>252</v>
      </c>
      <c r="C754" s="92">
        <v>0</v>
      </c>
      <c r="D754" s="86"/>
      <c r="E754" s="86"/>
    </row>
    <row r="755" spans="1:5" ht="14.25" customHeight="1">
      <c r="A755" s="150">
        <v>2110104</v>
      </c>
      <c r="B755" s="88" t="s">
        <v>464</v>
      </c>
      <c r="C755" s="92">
        <v>0</v>
      </c>
      <c r="D755" s="86"/>
      <c r="E755" s="86"/>
    </row>
    <row r="756" spans="1:5" ht="14.25" customHeight="1">
      <c r="A756" s="150">
        <v>2110105</v>
      </c>
      <c r="B756" s="88" t="s">
        <v>1011</v>
      </c>
      <c r="C756" s="92">
        <v>0</v>
      </c>
      <c r="D756" s="86"/>
      <c r="E756" s="86"/>
    </row>
    <row r="757" spans="1:5" ht="14.25" customHeight="1">
      <c r="A757" s="150">
        <v>2110106</v>
      </c>
      <c r="B757" s="88" t="s">
        <v>1012</v>
      </c>
      <c r="C757" s="92">
        <v>0</v>
      </c>
      <c r="D757" s="86"/>
      <c r="E757" s="86"/>
    </row>
    <row r="758" spans="1:3" ht="14.25">
      <c r="A758" s="150">
        <v>2110107</v>
      </c>
      <c r="B758" s="88" t="s">
        <v>1013</v>
      </c>
      <c r="C758" s="92">
        <v>0</v>
      </c>
    </row>
    <row r="759" spans="1:5" ht="14.25" customHeight="1">
      <c r="A759" s="150">
        <v>2110108</v>
      </c>
      <c r="B759" s="88" t="s">
        <v>1014</v>
      </c>
      <c r="C759" s="92">
        <v>0</v>
      </c>
      <c r="D759" s="86"/>
      <c r="E759" s="86"/>
    </row>
    <row r="760" spans="1:5" ht="14.25" customHeight="1">
      <c r="A760" s="150">
        <v>2110199</v>
      </c>
      <c r="B760" s="88" t="s">
        <v>198</v>
      </c>
      <c r="C760" s="92">
        <v>2085</v>
      </c>
      <c r="D760" s="86"/>
      <c r="E760" s="86"/>
    </row>
    <row r="761" spans="1:5" ht="14.25" customHeight="1">
      <c r="A761" s="150">
        <v>21102</v>
      </c>
      <c r="B761" s="88" t="s">
        <v>82</v>
      </c>
      <c r="C761" s="92">
        <f>SUM(C762:C764)</f>
        <v>0</v>
      </c>
      <c r="D761" s="86"/>
      <c r="E761" s="86"/>
    </row>
    <row r="762" spans="1:5" ht="14.25" customHeight="1">
      <c r="A762" s="150">
        <v>2110203</v>
      </c>
      <c r="B762" s="88" t="s">
        <v>1015</v>
      </c>
      <c r="C762" s="92">
        <v>0</v>
      </c>
      <c r="D762" s="86"/>
      <c r="E762" s="86"/>
    </row>
    <row r="763" spans="1:3" ht="14.25">
      <c r="A763" s="150">
        <v>2110204</v>
      </c>
      <c r="B763" s="88" t="s">
        <v>1016</v>
      </c>
      <c r="C763" s="92">
        <v>0</v>
      </c>
    </row>
    <row r="764" spans="1:3" ht="14.25">
      <c r="A764" s="150">
        <v>2110299</v>
      </c>
      <c r="B764" s="88" t="s">
        <v>60</v>
      </c>
      <c r="C764" s="92">
        <v>0</v>
      </c>
    </row>
    <row r="765" spans="1:3" ht="14.25">
      <c r="A765" s="150">
        <v>21103</v>
      </c>
      <c r="B765" s="88" t="s">
        <v>56</v>
      </c>
      <c r="C765" s="92">
        <f>SUM(C766:C773)</f>
        <v>1983</v>
      </c>
    </row>
    <row r="766" spans="1:5" ht="14.25" customHeight="1">
      <c r="A766" s="150">
        <v>2110301</v>
      </c>
      <c r="B766" s="88" t="s">
        <v>37</v>
      </c>
      <c r="C766" s="92">
        <v>0</v>
      </c>
      <c r="D766" s="86"/>
      <c r="E766" s="86"/>
    </row>
    <row r="767" spans="1:3" ht="14.25">
      <c r="A767" s="150">
        <v>2110302</v>
      </c>
      <c r="B767" s="88" t="s">
        <v>233</v>
      </c>
      <c r="C767" s="92">
        <v>1125</v>
      </c>
    </row>
    <row r="768" spans="1:5" ht="14.25" customHeight="1">
      <c r="A768" s="150">
        <v>2110303</v>
      </c>
      <c r="B768" s="88" t="s">
        <v>1017</v>
      </c>
      <c r="C768" s="92">
        <v>0</v>
      </c>
      <c r="D768" s="86"/>
      <c r="E768" s="86"/>
    </row>
    <row r="769" spans="1:5" ht="14.25" customHeight="1">
      <c r="A769" s="150">
        <v>2110304</v>
      </c>
      <c r="B769" s="88" t="s">
        <v>155</v>
      </c>
      <c r="C769" s="92">
        <v>700</v>
      </c>
      <c r="D769" s="86"/>
      <c r="E769" s="86"/>
    </row>
    <row r="770" spans="1:5" ht="14.25" customHeight="1">
      <c r="A770" s="150">
        <v>2110305</v>
      </c>
      <c r="B770" s="88" t="s">
        <v>1018</v>
      </c>
      <c r="C770" s="92">
        <v>0</v>
      </c>
      <c r="D770" s="86"/>
      <c r="E770" s="86"/>
    </row>
    <row r="771" spans="1:3" ht="14.25">
      <c r="A771" s="150">
        <v>2110306</v>
      </c>
      <c r="B771" s="88" t="s">
        <v>1019</v>
      </c>
      <c r="C771" s="92">
        <v>0</v>
      </c>
    </row>
    <row r="772" spans="1:3" ht="14.25">
      <c r="A772" s="150">
        <v>2110307</v>
      </c>
      <c r="B772" s="88" t="s">
        <v>1020</v>
      </c>
      <c r="C772" s="92">
        <v>0</v>
      </c>
    </row>
    <row r="773" spans="1:5" ht="14.25" customHeight="1">
      <c r="A773" s="150">
        <v>2110399</v>
      </c>
      <c r="B773" s="88" t="s">
        <v>1021</v>
      </c>
      <c r="C773" s="92">
        <v>158</v>
      </c>
      <c r="D773" s="86"/>
      <c r="E773" s="86"/>
    </row>
    <row r="774" spans="1:3" ht="14.25">
      <c r="A774" s="150">
        <v>21104</v>
      </c>
      <c r="B774" s="88" t="s">
        <v>103</v>
      </c>
      <c r="C774" s="92">
        <f>SUM(C775:C780)</f>
        <v>6740</v>
      </c>
    </row>
    <row r="775" spans="1:5" ht="14.25" customHeight="1">
      <c r="A775" s="150">
        <v>2110401</v>
      </c>
      <c r="B775" s="88" t="s">
        <v>273</v>
      </c>
      <c r="C775" s="92">
        <v>0</v>
      </c>
      <c r="D775" s="86"/>
      <c r="E775" s="86"/>
    </row>
    <row r="776" spans="1:3" ht="14.25">
      <c r="A776" s="150">
        <v>2110402</v>
      </c>
      <c r="B776" s="88" t="s">
        <v>182</v>
      </c>
      <c r="C776" s="92">
        <v>5078</v>
      </c>
    </row>
    <row r="777" spans="1:3" ht="14.25">
      <c r="A777" s="150">
        <v>2110404</v>
      </c>
      <c r="B777" s="88" t="s">
        <v>1022</v>
      </c>
      <c r="C777" s="92">
        <v>716</v>
      </c>
    </row>
    <row r="778" spans="1:3" ht="14.25">
      <c r="A778" s="150">
        <v>2110405</v>
      </c>
      <c r="B778" s="88" t="s">
        <v>1508</v>
      </c>
      <c r="C778" s="92">
        <v>16</v>
      </c>
    </row>
    <row r="779" spans="1:3" ht="14.25">
      <c r="A779" s="150">
        <v>2110406</v>
      </c>
      <c r="B779" s="88" t="s">
        <v>1509</v>
      </c>
      <c r="C779" s="92">
        <v>410</v>
      </c>
    </row>
    <row r="780" spans="1:3" ht="14.25">
      <c r="A780" s="150">
        <v>2110499</v>
      </c>
      <c r="B780" s="88" t="s">
        <v>1023</v>
      </c>
      <c r="C780" s="92">
        <v>520</v>
      </c>
    </row>
    <row r="781" spans="1:5" ht="14.25" customHeight="1">
      <c r="A781" s="150">
        <v>21105</v>
      </c>
      <c r="B781" s="88" t="s">
        <v>231</v>
      </c>
      <c r="C781" s="92">
        <f>SUM(C782:C787)</f>
        <v>1357</v>
      </c>
      <c r="D781" s="86"/>
      <c r="E781" s="86"/>
    </row>
    <row r="782" spans="1:5" ht="14.25" customHeight="1">
      <c r="A782" s="150">
        <v>2110501</v>
      </c>
      <c r="B782" s="88" t="s">
        <v>465</v>
      </c>
      <c r="C782" s="92">
        <v>851</v>
      </c>
      <c r="D782" s="86"/>
      <c r="E782" s="86"/>
    </row>
    <row r="783" spans="1:3" ht="14.25">
      <c r="A783" s="150">
        <v>2110502</v>
      </c>
      <c r="B783" s="88" t="s">
        <v>1024</v>
      </c>
      <c r="C783" s="92">
        <v>410</v>
      </c>
    </row>
    <row r="784" spans="1:3" ht="14.25">
      <c r="A784" s="150">
        <v>2110503</v>
      </c>
      <c r="B784" s="88" t="s">
        <v>223</v>
      </c>
      <c r="C784" s="92">
        <v>4</v>
      </c>
    </row>
    <row r="785" spans="1:3" ht="14.25">
      <c r="A785" s="150">
        <v>2110506</v>
      </c>
      <c r="B785" s="88" t="s">
        <v>1025</v>
      </c>
      <c r="C785" s="92">
        <v>0</v>
      </c>
    </row>
    <row r="786" spans="1:5" ht="14.25" customHeight="1">
      <c r="A786" s="150">
        <v>2110507</v>
      </c>
      <c r="B786" s="88" t="s">
        <v>1026</v>
      </c>
      <c r="C786" s="92">
        <v>0</v>
      </c>
      <c r="D786" s="86"/>
      <c r="E786" s="86"/>
    </row>
    <row r="787" spans="1:5" ht="14.25" customHeight="1">
      <c r="A787" s="150">
        <v>2110599</v>
      </c>
      <c r="B787" s="88" t="s">
        <v>1027</v>
      </c>
      <c r="C787" s="92">
        <v>92</v>
      </c>
      <c r="D787" s="86"/>
      <c r="E787" s="86"/>
    </row>
    <row r="788" spans="1:3" ht="14.25">
      <c r="A788" s="150">
        <v>21106</v>
      </c>
      <c r="B788" s="88" t="s">
        <v>583</v>
      </c>
      <c r="C788" s="92">
        <f>SUM(C789:C793)</f>
        <v>4345</v>
      </c>
    </row>
    <row r="789" spans="1:3" ht="14.25">
      <c r="A789" s="150">
        <v>2110602</v>
      </c>
      <c r="B789" s="88" t="s">
        <v>240</v>
      </c>
      <c r="C789" s="92">
        <v>4234</v>
      </c>
    </row>
    <row r="790" spans="1:5" ht="14.25" customHeight="1">
      <c r="A790" s="150">
        <v>2110603</v>
      </c>
      <c r="B790" s="88" t="s">
        <v>1028</v>
      </c>
      <c r="C790" s="92">
        <v>0</v>
      </c>
      <c r="D790" s="86"/>
      <c r="E790" s="86"/>
    </row>
    <row r="791" spans="1:5" ht="14.25" customHeight="1">
      <c r="A791" s="150">
        <v>2110604</v>
      </c>
      <c r="B791" s="88" t="s">
        <v>1029</v>
      </c>
      <c r="C791" s="92">
        <v>0</v>
      </c>
      <c r="D791" s="86"/>
      <c r="E791" s="86"/>
    </row>
    <row r="792" spans="1:5" ht="14.25" customHeight="1">
      <c r="A792" s="150">
        <v>2110605</v>
      </c>
      <c r="B792" s="88" t="s">
        <v>1030</v>
      </c>
      <c r="C792" s="92">
        <v>0</v>
      </c>
      <c r="D792" s="86"/>
      <c r="E792" s="86"/>
    </row>
    <row r="793" spans="1:5" ht="14.25" customHeight="1">
      <c r="A793" s="150">
        <v>2110699</v>
      </c>
      <c r="B793" s="88" t="s">
        <v>584</v>
      </c>
      <c r="C793" s="92">
        <v>111</v>
      </c>
      <c r="D793" s="86"/>
      <c r="E793" s="86"/>
    </row>
    <row r="794" spans="1:5" ht="14.25" customHeight="1">
      <c r="A794" s="150">
        <v>21107</v>
      </c>
      <c r="B794" s="88" t="s">
        <v>1031</v>
      </c>
      <c r="C794" s="92">
        <f>SUM(C795:C796)</f>
        <v>0</v>
      </c>
      <c r="D794" s="86"/>
      <c r="E794" s="86"/>
    </row>
    <row r="795" spans="1:5" ht="14.25" customHeight="1">
      <c r="A795" s="150">
        <v>2110704</v>
      </c>
      <c r="B795" s="88" t="s">
        <v>1032</v>
      </c>
      <c r="C795" s="92">
        <v>0</v>
      </c>
      <c r="D795" s="86"/>
      <c r="E795" s="86"/>
    </row>
    <row r="796" spans="1:5" ht="14.25" customHeight="1">
      <c r="A796" s="150">
        <v>2110799</v>
      </c>
      <c r="B796" s="88" t="s">
        <v>1033</v>
      </c>
      <c r="C796" s="92">
        <v>0</v>
      </c>
      <c r="D796" s="86"/>
      <c r="E796" s="86"/>
    </row>
    <row r="797" spans="1:5" ht="14.25" customHeight="1">
      <c r="A797" s="150">
        <v>21108</v>
      </c>
      <c r="B797" s="88" t="s">
        <v>1034</v>
      </c>
      <c r="C797" s="92">
        <f>SUM(C798:C799)</f>
        <v>0</v>
      </c>
      <c r="D797" s="86"/>
      <c r="E797" s="86"/>
    </row>
    <row r="798" spans="1:3" ht="14.25">
      <c r="A798" s="150">
        <v>2110804</v>
      </c>
      <c r="B798" s="88" t="s">
        <v>1035</v>
      </c>
      <c r="C798" s="92">
        <v>0</v>
      </c>
    </row>
    <row r="799" spans="1:3" ht="14.25">
      <c r="A799" s="150">
        <v>2110899</v>
      </c>
      <c r="B799" s="88" t="s">
        <v>1036</v>
      </c>
      <c r="C799" s="92">
        <v>0</v>
      </c>
    </row>
    <row r="800" spans="1:5" ht="14.25" customHeight="1">
      <c r="A800" s="150">
        <v>21109</v>
      </c>
      <c r="B800" s="88" t="s">
        <v>1037</v>
      </c>
      <c r="C800" s="92">
        <f>C801</f>
        <v>0</v>
      </c>
      <c r="D800" s="86"/>
      <c r="E800" s="86"/>
    </row>
    <row r="801" spans="1:5" ht="14.25" customHeight="1">
      <c r="A801" s="150">
        <v>2110901</v>
      </c>
      <c r="B801" s="88" t="s">
        <v>1038</v>
      </c>
      <c r="C801" s="92">
        <v>0</v>
      </c>
      <c r="D801" s="86"/>
      <c r="E801" s="86"/>
    </row>
    <row r="802" spans="1:5" ht="14.25" customHeight="1">
      <c r="A802" s="150">
        <v>21110</v>
      </c>
      <c r="B802" s="88" t="s">
        <v>92</v>
      </c>
      <c r="C802" s="92">
        <f>C803</f>
        <v>607</v>
      </c>
      <c r="D802" s="86"/>
      <c r="E802" s="86"/>
    </row>
    <row r="803" spans="1:5" ht="14.25" customHeight="1">
      <c r="A803" s="150">
        <v>2111001</v>
      </c>
      <c r="B803" s="88" t="s">
        <v>312</v>
      </c>
      <c r="C803" s="92">
        <v>607</v>
      </c>
      <c r="D803" s="86"/>
      <c r="E803" s="86"/>
    </row>
    <row r="804" spans="1:5" ht="14.25" customHeight="1">
      <c r="A804" s="150">
        <v>21111</v>
      </c>
      <c r="B804" s="88" t="s">
        <v>81</v>
      </c>
      <c r="C804" s="92">
        <f>SUM(C805:C809)</f>
        <v>64</v>
      </c>
      <c r="D804" s="86"/>
      <c r="E804" s="86"/>
    </row>
    <row r="805" spans="1:5" ht="14.25" customHeight="1">
      <c r="A805" s="150">
        <v>2111101</v>
      </c>
      <c r="B805" s="88" t="s">
        <v>1039</v>
      </c>
      <c r="C805" s="92">
        <v>0</v>
      </c>
      <c r="D805" s="86"/>
      <c r="E805" s="86"/>
    </row>
    <row r="806" spans="1:3" ht="14.25">
      <c r="A806" s="150">
        <v>2111102</v>
      </c>
      <c r="B806" s="88" t="s">
        <v>1040</v>
      </c>
      <c r="C806" s="92">
        <v>0</v>
      </c>
    </row>
    <row r="807" spans="1:3" ht="14.25">
      <c r="A807" s="150">
        <v>2111103</v>
      </c>
      <c r="B807" s="88" t="s">
        <v>585</v>
      </c>
      <c r="C807" s="92">
        <v>64</v>
      </c>
    </row>
    <row r="808" spans="1:5" ht="14.25" customHeight="1">
      <c r="A808" s="150">
        <v>2111104</v>
      </c>
      <c r="B808" s="88" t="s">
        <v>1041</v>
      </c>
      <c r="C808" s="92">
        <v>0</v>
      </c>
      <c r="D808" s="86"/>
      <c r="E808" s="86"/>
    </row>
    <row r="809" spans="1:5" ht="14.25" customHeight="1">
      <c r="A809" s="150">
        <v>2111199</v>
      </c>
      <c r="B809" s="88" t="s">
        <v>1042</v>
      </c>
      <c r="C809" s="92">
        <v>0</v>
      </c>
      <c r="D809" s="86"/>
      <c r="E809" s="86"/>
    </row>
    <row r="810" spans="1:5" ht="14.25" customHeight="1">
      <c r="A810" s="150">
        <v>21112</v>
      </c>
      <c r="B810" s="88" t="s">
        <v>1043</v>
      </c>
      <c r="C810" s="92">
        <f>C811</f>
        <v>0</v>
      </c>
      <c r="D810" s="86"/>
      <c r="E810" s="86"/>
    </row>
    <row r="811" spans="1:5" ht="14.25" customHeight="1">
      <c r="A811" s="150">
        <v>2111201</v>
      </c>
      <c r="B811" s="88" t="s">
        <v>1044</v>
      </c>
      <c r="C811" s="92">
        <v>0</v>
      </c>
      <c r="D811" s="86"/>
      <c r="E811" s="86"/>
    </row>
    <row r="812" spans="1:5" ht="14.25" customHeight="1">
      <c r="A812" s="150">
        <v>21113</v>
      </c>
      <c r="B812" s="88" t="s">
        <v>1045</v>
      </c>
      <c r="C812" s="92">
        <f>C813</f>
        <v>0</v>
      </c>
      <c r="D812" s="86"/>
      <c r="E812" s="86"/>
    </row>
    <row r="813" spans="1:5" ht="14.25" customHeight="1">
      <c r="A813" s="150">
        <v>2111301</v>
      </c>
      <c r="B813" s="88" t="s">
        <v>1046</v>
      </c>
      <c r="C813" s="92">
        <v>0</v>
      </c>
      <c r="D813" s="86"/>
      <c r="E813" s="86"/>
    </row>
    <row r="814" spans="1:5" ht="14.25" customHeight="1">
      <c r="A814" s="150">
        <v>21114</v>
      </c>
      <c r="B814" s="88" t="s">
        <v>1047</v>
      </c>
      <c r="C814" s="92">
        <f>SUM(C815:C828)</f>
        <v>0</v>
      </c>
      <c r="D814" s="86"/>
      <c r="E814" s="86"/>
    </row>
    <row r="815" spans="1:5" ht="14.25" customHeight="1">
      <c r="A815" s="150">
        <v>2111401</v>
      </c>
      <c r="B815" s="88" t="s">
        <v>232</v>
      </c>
      <c r="C815" s="92">
        <v>0</v>
      </c>
      <c r="D815" s="86"/>
      <c r="E815" s="86"/>
    </row>
    <row r="816" spans="1:5" ht="14.25" customHeight="1">
      <c r="A816" s="150">
        <v>2111402</v>
      </c>
      <c r="B816" s="88" t="s">
        <v>27</v>
      </c>
      <c r="C816" s="92">
        <v>0</v>
      </c>
      <c r="D816" s="86"/>
      <c r="E816" s="86"/>
    </row>
    <row r="817" spans="1:5" ht="14.25" customHeight="1">
      <c r="A817" s="150">
        <v>2111403</v>
      </c>
      <c r="B817" s="88" t="s">
        <v>252</v>
      </c>
      <c r="C817" s="92">
        <v>0</v>
      </c>
      <c r="D817" s="86"/>
      <c r="E817" s="86"/>
    </row>
    <row r="818" spans="1:5" ht="14.25" customHeight="1">
      <c r="A818" s="150">
        <v>2111404</v>
      </c>
      <c r="B818" s="88" t="s">
        <v>1048</v>
      </c>
      <c r="C818" s="92"/>
      <c r="D818" s="86"/>
      <c r="E818" s="86"/>
    </row>
    <row r="819" spans="1:5" ht="14.25" customHeight="1">
      <c r="A819" s="150">
        <v>2111405</v>
      </c>
      <c r="B819" s="88" t="s">
        <v>1049</v>
      </c>
      <c r="C819" s="92"/>
      <c r="D819" s="86"/>
      <c r="E819" s="86"/>
    </row>
    <row r="820" spans="1:5" ht="14.25" customHeight="1">
      <c r="A820" s="150">
        <v>2111406</v>
      </c>
      <c r="B820" s="88" t="s">
        <v>1050</v>
      </c>
      <c r="C820" s="92">
        <v>0</v>
      </c>
      <c r="D820" s="86"/>
      <c r="E820" s="86"/>
    </row>
    <row r="821" spans="1:5" ht="14.25" customHeight="1">
      <c r="A821" s="150">
        <v>2111407</v>
      </c>
      <c r="B821" s="88" t="s">
        <v>1051</v>
      </c>
      <c r="C821" s="92">
        <v>0</v>
      </c>
      <c r="D821" s="86"/>
      <c r="E821" s="86"/>
    </row>
    <row r="822" spans="1:5" ht="14.25" customHeight="1">
      <c r="A822" s="150">
        <v>2111408</v>
      </c>
      <c r="B822" s="88" t="s">
        <v>1052</v>
      </c>
      <c r="C822" s="92">
        <v>0</v>
      </c>
      <c r="D822" s="86"/>
      <c r="E822" s="86"/>
    </row>
    <row r="823" spans="1:5" ht="14.25" customHeight="1">
      <c r="A823" s="150">
        <v>2111409</v>
      </c>
      <c r="B823" s="88" t="s">
        <v>1053</v>
      </c>
      <c r="C823" s="92"/>
      <c r="D823" s="86"/>
      <c r="E823" s="86"/>
    </row>
    <row r="824" spans="1:5" ht="14.25" customHeight="1">
      <c r="A824" s="150">
        <v>2111410</v>
      </c>
      <c r="B824" s="88" t="s">
        <v>1054</v>
      </c>
      <c r="C824" s="92"/>
      <c r="D824" s="86"/>
      <c r="E824" s="86"/>
    </row>
    <row r="825" spans="1:3" ht="14.25">
      <c r="A825" s="150">
        <v>2111411</v>
      </c>
      <c r="B825" s="88" t="s">
        <v>21</v>
      </c>
      <c r="C825" s="92">
        <v>0</v>
      </c>
    </row>
    <row r="826" spans="1:3" ht="14.25">
      <c r="A826" s="150">
        <v>2111413</v>
      </c>
      <c r="B826" s="88" t="s">
        <v>1055</v>
      </c>
      <c r="C826" s="92">
        <v>0</v>
      </c>
    </row>
    <row r="827" spans="1:5" s="129" customFormat="1" ht="14.25">
      <c r="A827" s="150">
        <v>2111450</v>
      </c>
      <c r="B827" s="88" t="s">
        <v>248</v>
      </c>
      <c r="C827" s="92">
        <v>0</v>
      </c>
      <c r="D827" s="203"/>
      <c r="E827" s="203"/>
    </row>
    <row r="828" spans="1:3" ht="14.25">
      <c r="A828" s="150">
        <v>2111499</v>
      </c>
      <c r="B828" s="88" t="s">
        <v>1056</v>
      </c>
      <c r="C828" s="92">
        <v>0</v>
      </c>
    </row>
    <row r="829" spans="1:3" ht="14.25">
      <c r="A829" s="150">
        <v>21199</v>
      </c>
      <c r="B829" s="88" t="s">
        <v>88</v>
      </c>
      <c r="C829" s="92">
        <f>C830</f>
        <v>8639</v>
      </c>
    </row>
    <row r="830" spans="1:5" ht="14.25" customHeight="1">
      <c r="A830" s="150">
        <v>2119999</v>
      </c>
      <c r="B830" s="88" t="s">
        <v>79</v>
      </c>
      <c r="C830" s="92">
        <v>8639</v>
      </c>
      <c r="D830" s="86"/>
      <c r="E830" s="86"/>
    </row>
    <row r="831" spans="1:5" ht="14.25" customHeight="1">
      <c r="A831" s="150">
        <v>212</v>
      </c>
      <c r="B831" s="130" t="s">
        <v>1321</v>
      </c>
      <c r="C831" s="131">
        <f>SUM(C832,C843,C845,C848,C850,C852)</f>
        <v>12698</v>
      </c>
      <c r="D831" s="86"/>
      <c r="E831" s="86"/>
    </row>
    <row r="832" spans="1:5" ht="14.25" customHeight="1">
      <c r="A832" s="150">
        <v>21201</v>
      </c>
      <c r="B832" s="88" t="s">
        <v>258</v>
      </c>
      <c r="C832" s="92">
        <f>SUM(C833:C842)</f>
        <v>7121</v>
      </c>
      <c r="D832" s="86"/>
      <c r="E832" s="86"/>
    </row>
    <row r="833" spans="1:5" ht="14.25" customHeight="1">
      <c r="A833" s="150">
        <v>2120101</v>
      </c>
      <c r="B833" s="88" t="s">
        <v>232</v>
      </c>
      <c r="C833" s="92">
        <v>1243</v>
      </c>
      <c r="D833" s="86"/>
      <c r="E833" s="86"/>
    </row>
    <row r="834" spans="1:5" ht="14.25" customHeight="1">
      <c r="A834" s="150">
        <v>2120102</v>
      </c>
      <c r="B834" s="88" t="s">
        <v>27</v>
      </c>
      <c r="C834" s="92">
        <v>0</v>
      </c>
      <c r="D834" s="86"/>
      <c r="E834" s="86"/>
    </row>
    <row r="835" spans="1:5" ht="14.25" customHeight="1">
      <c r="A835" s="150">
        <v>2120103</v>
      </c>
      <c r="B835" s="88" t="s">
        <v>252</v>
      </c>
      <c r="C835" s="92">
        <v>0</v>
      </c>
      <c r="D835" s="86"/>
      <c r="E835" s="86"/>
    </row>
    <row r="836" spans="1:5" ht="14.25" customHeight="1">
      <c r="A836" s="150">
        <v>2120104</v>
      </c>
      <c r="B836" s="88" t="s">
        <v>307</v>
      </c>
      <c r="C836" s="92">
        <v>0</v>
      </c>
      <c r="D836" s="86"/>
      <c r="E836" s="86"/>
    </row>
    <row r="837" spans="1:5" ht="14.25" customHeight="1">
      <c r="A837" s="150">
        <v>2120105</v>
      </c>
      <c r="B837" s="88" t="s">
        <v>46</v>
      </c>
      <c r="C837" s="92">
        <v>0</v>
      </c>
      <c r="D837" s="86"/>
      <c r="E837" s="86"/>
    </row>
    <row r="838" spans="1:3" ht="14.25">
      <c r="A838" s="150">
        <v>2120106</v>
      </c>
      <c r="B838" s="88" t="s">
        <v>1057</v>
      </c>
      <c r="C838" s="92">
        <v>0</v>
      </c>
    </row>
    <row r="839" spans="1:5" ht="14.25" customHeight="1">
      <c r="A839" s="150">
        <v>2120107</v>
      </c>
      <c r="B839" s="88" t="s">
        <v>586</v>
      </c>
      <c r="C839" s="92">
        <v>0</v>
      </c>
      <c r="D839" s="86"/>
      <c r="E839" s="86"/>
    </row>
    <row r="840" spans="1:5" ht="14.25" customHeight="1">
      <c r="A840" s="150">
        <v>2120109</v>
      </c>
      <c r="B840" s="88" t="s">
        <v>274</v>
      </c>
      <c r="C840" s="92">
        <v>0</v>
      </c>
      <c r="D840" s="86"/>
      <c r="E840" s="86"/>
    </row>
    <row r="841" spans="1:3" ht="14.25">
      <c r="A841" s="150">
        <v>2120110</v>
      </c>
      <c r="B841" s="88" t="s">
        <v>1058</v>
      </c>
      <c r="C841" s="92">
        <v>0</v>
      </c>
    </row>
    <row r="842" spans="1:5" ht="14.25" customHeight="1">
      <c r="A842" s="150">
        <v>2120199</v>
      </c>
      <c r="B842" s="88" t="s">
        <v>186</v>
      </c>
      <c r="C842" s="92">
        <v>5878</v>
      </c>
      <c r="D842" s="86"/>
      <c r="E842" s="86"/>
    </row>
    <row r="843" spans="1:3" ht="14.25">
      <c r="A843" s="150">
        <v>21202</v>
      </c>
      <c r="B843" s="88" t="s">
        <v>144</v>
      </c>
      <c r="C843" s="92">
        <f>C844</f>
        <v>0</v>
      </c>
    </row>
    <row r="844" spans="1:3" ht="14.25">
      <c r="A844" s="150">
        <v>2120201</v>
      </c>
      <c r="B844" s="88" t="s">
        <v>306</v>
      </c>
      <c r="C844" s="92">
        <v>0</v>
      </c>
    </row>
    <row r="845" spans="1:3" ht="14.25">
      <c r="A845" s="150">
        <v>21203</v>
      </c>
      <c r="B845" s="88" t="s">
        <v>196</v>
      </c>
      <c r="C845" s="92">
        <f>SUM(C846:C847)</f>
        <v>387</v>
      </c>
    </row>
    <row r="846" spans="1:5" ht="14.25" customHeight="1">
      <c r="A846" s="150">
        <v>2120303</v>
      </c>
      <c r="B846" s="88" t="s">
        <v>412</v>
      </c>
      <c r="C846" s="92">
        <v>385</v>
      </c>
      <c r="D846" s="86"/>
      <c r="E846" s="86"/>
    </row>
    <row r="847" spans="1:5" ht="14.25" customHeight="1">
      <c r="A847" s="150">
        <v>2120399</v>
      </c>
      <c r="B847" s="88" t="s">
        <v>277</v>
      </c>
      <c r="C847" s="92">
        <v>2</v>
      </c>
      <c r="D847" s="86"/>
      <c r="E847" s="86"/>
    </row>
    <row r="848" spans="1:3" ht="14.25">
      <c r="A848" s="150">
        <v>21205</v>
      </c>
      <c r="B848" s="88" t="s">
        <v>138</v>
      </c>
      <c r="C848" s="92">
        <f>C849</f>
        <v>656</v>
      </c>
    </row>
    <row r="849" spans="1:3" ht="14.25">
      <c r="A849" s="150">
        <v>2120501</v>
      </c>
      <c r="B849" s="88" t="s">
        <v>28</v>
      </c>
      <c r="C849" s="92">
        <v>656</v>
      </c>
    </row>
    <row r="850" spans="1:5" s="129" customFormat="1" ht="14.25">
      <c r="A850" s="150">
        <v>21206</v>
      </c>
      <c r="B850" s="88" t="s">
        <v>20</v>
      </c>
      <c r="C850" s="92">
        <f>C851</f>
        <v>0</v>
      </c>
      <c r="D850" s="203"/>
      <c r="E850" s="203"/>
    </row>
    <row r="851" spans="1:3" ht="14.25">
      <c r="A851" s="150">
        <v>2120601</v>
      </c>
      <c r="B851" s="88" t="s">
        <v>184</v>
      </c>
      <c r="C851" s="92">
        <v>0</v>
      </c>
    </row>
    <row r="852" spans="1:3" ht="14.25">
      <c r="A852" s="150">
        <v>21299</v>
      </c>
      <c r="B852" s="88" t="s">
        <v>167</v>
      </c>
      <c r="C852" s="92">
        <f>C853</f>
        <v>4534</v>
      </c>
    </row>
    <row r="853" spans="1:5" ht="14.25" customHeight="1">
      <c r="A853" s="150">
        <v>2129999</v>
      </c>
      <c r="B853" s="88" t="s">
        <v>324</v>
      </c>
      <c r="C853" s="92">
        <v>4534</v>
      </c>
      <c r="D853" s="86"/>
      <c r="E853" s="86"/>
    </row>
    <row r="854" spans="1:5" ht="14.25" customHeight="1">
      <c r="A854" s="150">
        <v>213</v>
      </c>
      <c r="B854" s="130" t="s">
        <v>1322</v>
      </c>
      <c r="C854" s="131">
        <f>SUM(C855,C881,C906,C934,C945,C952,C959,C962)</f>
        <v>108959</v>
      </c>
      <c r="D854" s="86"/>
      <c r="E854" s="86"/>
    </row>
    <row r="855" spans="1:3" ht="14.25">
      <c r="A855" s="150">
        <v>21301</v>
      </c>
      <c r="B855" s="88" t="s">
        <v>587</v>
      </c>
      <c r="C855" s="92">
        <f>SUM(C856:C880)</f>
        <v>34127</v>
      </c>
    </row>
    <row r="856" spans="1:5" ht="14.25" customHeight="1">
      <c r="A856" s="150">
        <v>2130101</v>
      </c>
      <c r="B856" s="88" t="s">
        <v>232</v>
      </c>
      <c r="C856" s="92">
        <v>1189</v>
      </c>
      <c r="D856" s="86"/>
      <c r="E856" s="86"/>
    </row>
    <row r="857" spans="1:3" ht="14.25">
      <c r="A857" s="150">
        <v>2130102</v>
      </c>
      <c r="B857" s="88" t="s">
        <v>27</v>
      </c>
      <c r="C857" s="92">
        <v>0</v>
      </c>
    </row>
    <row r="858" spans="1:3" ht="14.25">
      <c r="A858" s="150">
        <v>2130103</v>
      </c>
      <c r="B858" s="88" t="s">
        <v>252</v>
      </c>
      <c r="C858" s="92">
        <v>0</v>
      </c>
    </row>
    <row r="859" spans="1:5" ht="14.25" customHeight="1">
      <c r="A859" s="150">
        <v>2130104</v>
      </c>
      <c r="B859" s="88" t="s">
        <v>248</v>
      </c>
      <c r="C859" s="92">
        <v>4647</v>
      </c>
      <c r="D859" s="86"/>
      <c r="E859" s="86"/>
    </row>
    <row r="860" spans="1:3" ht="14.25">
      <c r="A860" s="150">
        <v>2130105</v>
      </c>
      <c r="B860" s="88" t="s">
        <v>1059</v>
      </c>
      <c r="C860" s="92">
        <v>0</v>
      </c>
    </row>
    <row r="861" spans="1:5" ht="14.25" customHeight="1">
      <c r="A861" s="150">
        <v>2130106</v>
      </c>
      <c r="B861" s="88" t="s">
        <v>253</v>
      </c>
      <c r="C861" s="92">
        <v>581</v>
      </c>
      <c r="D861" s="86"/>
      <c r="E861" s="86"/>
    </row>
    <row r="862" spans="1:5" ht="14.25" customHeight="1">
      <c r="A862" s="150">
        <v>2130108</v>
      </c>
      <c r="B862" s="88" t="s">
        <v>268</v>
      </c>
      <c r="C862" s="92">
        <v>310</v>
      </c>
      <c r="D862" s="86"/>
      <c r="E862" s="86"/>
    </row>
    <row r="863" spans="1:5" ht="14.25" customHeight="1">
      <c r="A863" s="150">
        <v>2130109</v>
      </c>
      <c r="B863" s="88" t="s">
        <v>1060</v>
      </c>
      <c r="C863" s="92">
        <v>0</v>
      </c>
      <c r="D863" s="86"/>
      <c r="E863" s="86"/>
    </row>
    <row r="864" spans="1:3" ht="14.25">
      <c r="A864" s="150">
        <v>2130110</v>
      </c>
      <c r="B864" s="88" t="s">
        <v>1061</v>
      </c>
      <c r="C864" s="92">
        <v>111</v>
      </c>
    </row>
    <row r="865" spans="1:5" ht="14.25" customHeight="1">
      <c r="A865" s="150">
        <v>2130111</v>
      </c>
      <c r="B865" s="88" t="s">
        <v>588</v>
      </c>
      <c r="C865" s="92">
        <v>0</v>
      </c>
      <c r="D865" s="86"/>
      <c r="E865" s="86"/>
    </row>
    <row r="866" spans="1:5" ht="14.25" customHeight="1">
      <c r="A866" s="150">
        <v>2130112</v>
      </c>
      <c r="B866" s="88" t="s">
        <v>589</v>
      </c>
      <c r="C866" s="92">
        <v>0</v>
      </c>
      <c r="D866" s="86"/>
      <c r="E866" s="86"/>
    </row>
    <row r="867" spans="1:3" ht="14.25">
      <c r="A867" s="150">
        <v>2130114</v>
      </c>
      <c r="B867" s="88" t="s">
        <v>1062</v>
      </c>
      <c r="C867" s="92">
        <v>0</v>
      </c>
    </row>
    <row r="868" spans="1:3" ht="14.25">
      <c r="A868" s="150">
        <v>2130119</v>
      </c>
      <c r="B868" s="88" t="s">
        <v>413</v>
      </c>
      <c r="C868" s="92">
        <v>0</v>
      </c>
    </row>
    <row r="869" spans="1:3" ht="14.25">
      <c r="A869" s="150">
        <v>2130120</v>
      </c>
      <c r="B869" s="88" t="s">
        <v>1063</v>
      </c>
      <c r="C869" s="92">
        <v>0</v>
      </c>
    </row>
    <row r="870" spans="1:5" ht="14.25" customHeight="1">
      <c r="A870" s="150">
        <v>2130121</v>
      </c>
      <c r="B870" s="88" t="s">
        <v>1064</v>
      </c>
      <c r="C870" s="92">
        <v>0</v>
      </c>
      <c r="D870" s="86"/>
      <c r="E870" s="86"/>
    </row>
    <row r="871" spans="1:3" ht="14.25">
      <c r="A871" s="150">
        <v>2130122</v>
      </c>
      <c r="B871" s="88" t="s">
        <v>590</v>
      </c>
      <c r="C871" s="92">
        <v>7716</v>
      </c>
    </row>
    <row r="872" spans="1:3" ht="14.25">
      <c r="A872" s="150">
        <v>2130124</v>
      </c>
      <c r="B872" s="88" t="s">
        <v>591</v>
      </c>
      <c r="C872" s="92">
        <v>179</v>
      </c>
    </row>
    <row r="873" spans="1:5" ht="14.25" customHeight="1">
      <c r="A873" s="150">
        <v>2130125</v>
      </c>
      <c r="B873" s="88" t="s">
        <v>592</v>
      </c>
      <c r="C873" s="92">
        <v>0</v>
      </c>
      <c r="D873" s="86"/>
      <c r="E873" s="86"/>
    </row>
    <row r="874" spans="1:5" ht="14.25" customHeight="1">
      <c r="A874" s="150">
        <v>2130126</v>
      </c>
      <c r="B874" s="88" t="s">
        <v>1065</v>
      </c>
      <c r="C874" s="92">
        <v>0</v>
      </c>
      <c r="D874" s="86"/>
      <c r="E874" s="86"/>
    </row>
    <row r="875" spans="1:3" ht="14.25">
      <c r="A875" s="150">
        <v>2130135</v>
      </c>
      <c r="B875" s="88" t="s">
        <v>287</v>
      </c>
      <c r="C875" s="92">
        <v>3435</v>
      </c>
    </row>
    <row r="876" spans="1:3" ht="14.25">
      <c r="A876" s="150">
        <v>2130142</v>
      </c>
      <c r="B876" s="88" t="s">
        <v>593</v>
      </c>
      <c r="C876" s="92">
        <v>1981</v>
      </c>
    </row>
    <row r="877" spans="1:3" ht="14.25">
      <c r="A877" s="150">
        <v>2130148</v>
      </c>
      <c r="B877" s="88" t="s">
        <v>267</v>
      </c>
      <c r="C877" s="92">
        <v>54</v>
      </c>
    </row>
    <row r="878" spans="1:3" ht="14.25">
      <c r="A878" s="150">
        <v>2130152</v>
      </c>
      <c r="B878" s="88" t="s">
        <v>102</v>
      </c>
      <c r="C878" s="92">
        <v>361</v>
      </c>
    </row>
    <row r="879" spans="1:5" ht="14.25" customHeight="1">
      <c r="A879" s="150">
        <v>2130153</v>
      </c>
      <c r="B879" s="88" t="s">
        <v>594</v>
      </c>
      <c r="C879" s="92">
        <v>7104</v>
      </c>
      <c r="D879" s="86"/>
      <c r="E879" s="86"/>
    </row>
    <row r="880" spans="1:5" ht="14.25" customHeight="1">
      <c r="A880" s="150">
        <v>2130199</v>
      </c>
      <c r="B880" s="88" t="s">
        <v>595</v>
      </c>
      <c r="C880" s="92">
        <v>6459</v>
      </c>
      <c r="D880" s="86"/>
      <c r="E880" s="86"/>
    </row>
    <row r="881" spans="1:3" ht="14.25">
      <c r="A881" s="150">
        <v>21302</v>
      </c>
      <c r="B881" s="88" t="s">
        <v>466</v>
      </c>
      <c r="C881" s="92">
        <f>SUM(C882:C905)</f>
        <v>13318</v>
      </c>
    </row>
    <row r="882" spans="1:3" ht="14.25">
      <c r="A882" s="150">
        <v>2130201</v>
      </c>
      <c r="B882" s="88" t="s">
        <v>232</v>
      </c>
      <c r="C882" s="92">
        <v>710</v>
      </c>
    </row>
    <row r="883" spans="1:5" ht="14.25" customHeight="1">
      <c r="A883" s="150">
        <v>2130202</v>
      </c>
      <c r="B883" s="88" t="s">
        <v>27</v>
      </c>
      <c r="C883" s="92">
        <v>0</v>
      </c>
      <c r="D883" s="86"/>
      <c r="E883" s="86"/>
    </row>
    <row r="884" spans="1:3" ht="14.25">
      <c r="A884" s="150">
        <v>2130203</v>
      </c>
      <c r="B884" s="88" t="s">
        <v>252</v>
      </c>
      <c r="C884" s="92">
        <v>0</v>
      </c>
    </row>
    <row r="885" spans="1:3" ht="14.25">
      <c r="A885" s="150">
        <v>2130204</v>
      </c>
      <c r="B885" s="88" t="s">
        <v>467</v>
      </c>
      <c r="C885" s="92">
        <v>1275</v>
      </c>
    </row>
    <row r="886" spans="1:3" ht="14.25">
      <c r="A886" s="150">
        <v>2130205</v>
      </c>
      <c r="B886" s="88" t="s">
        <v>596</v>
      </c>
      <c r="C886" s="92">
        <v>6744</v>
      </c>
    </row>
    <row r="887" spans="1:3" ht="14.25">
      <c r="A887" s="150">
        <v>2130206</v>
      </c>
      <c r="B887" s="88" t="s">
        <v>1066</v>
      </c>
      <c r="C887" s="92">
        <v>0</v>
      </c>
    </row>
    <row r="888" spans="1:3" ht="14.25">
      <c r="A888" s="150">
        <v>2130207</v>
      </c>
      <c r="B888" s="88" t="s">
        <v>33</v>
      </c>
      <c r="C888" s="92">
        <v>309</v>
      </c>
    </row>
    <row r="889" spans="1:3" ht="14.25">
      <c r="A889" s="150">
        <v>2130209</v>
      </c>
      <c r="B889" s="88" t="s">
        <v>78</v>
      </c>
      <c r="C889" s="92">
        <v>2563</v>
      </c>
    </row>
    <row r="890" spans="1:5" ht="14.25" customHeight="1">
      <c r="A890" s="150">
        <v>2130210</v>
      </c>
      <c r="B890" s="88" t="s">
        <v>468</v>
      </c>
      <c r="C890" s="92"/>
      <c r="D890" s="86"/>
      <c r="E890" s="86"/>
    </row>
    <row r="891" spans="1:5" ht="14.25" customHeight="1">
      <c r="A891" s="150">
        <v>2130211</v>
      </c>
      <c r="B891" s="88" t="s">
        <v>597</v>
      </c>
      <c r="C891" s="92">
        <v>6</v>
      </c>
      <c r="D891" s="86"/>
      <c r="E891" s="86"/>
    </row>
    <row r="892" spans="1:5" ht="14.25" customHeight="1">
      <c r="A892" s="150">
        <v>2130212</v>
      </c>
      <c r="B892" s="88" t="s">
        <v>598</v>
      </c>
      <c r="C892" s="92">
        <v>1023</v>
      </c>
      <c r="D892" s="86"/>
      <c r="E892" s="86"/>
    </row>
    <row r="893" spans="1:5" ht="14.25" customHeight="1">
      <c r="A893" s="150">
        <v>2130213</v>
      </c>
      <c r="B893" s="88" t="s">
        <v>469</v>
      </c>
      <c r="C893" s="92">
        <v>100</v>
      </c>
      <c r="D893" s="86"/>
      <c r="E893" s="86"/>
    </row>
    <row r="894" spans="1:5" ht="14.25" customHeight="1">
      <c r="A894" s="150">
        <v>2130217</v>
      </c>
      <c r="B894" s="88" t="s">
        <v>1067</v>
      </c>
      <c r="C894" s="92">
        <v>0</v>
      </c>
      <c r="D894" s="86"/>
      <c r="E894" s="86"/>
    </row>
    <row r="895" spans="1:5" ht="14.25" customHeight="1">
      <c r="A895" s="150">
        <v>2130220</v>
      </c>
      <c r="B895" s="88" t="s">
        <v>1068</v>
      </c>
      <c r="C895" s="92">
        <v>0</v>
      </c>
      <c r="D895" s="86"/>
      <c r="E895" s="86"/>
    </row>
    <row r="896" spans="1:5" ht="14.25" customHeight="1">
      <c r="A896" s="150">
        <v>2130221</v>
      </c>
      <c r="B896" s="88" t="s">
        <v>599</v>
      </c>
      <c r="C896" s="92">
        <v>0</v>
      </c>
      <c r="D896" s="86"/>
      <c r="E896" s="86"/>
    </row>
    <row r="897" spans="1:3" ht="14.25">
      <c r="A897" s="150">
        <v>2130223</v>
      </c>
      <c r="B897" s="88" t="s">
        <v>1069</v>
      </c>
      <c r="C897" s="92">
        <v>0</v>
      </c>
    </row>
    <row r="898" spans="1:5" ht="14.25" customHeight="1">
      <c r="A898" s="150">
        <v>2130226</v>
      </c>
      <c r="B898" s="88" t="s">
        <v>1070</v>
      </c>
      <c r="C898" s="92">
        <v>82</v>
      </c>
      <c r="D898" s="86"/>
      <c r="E898" s="86"/>
    </row>
    <row r="899" spans="1:5" ht="14.25" customHeight="1">
      <c r="A899" s="150">
        <v>2130227</v>
      </c>
      <c r="B899" s="88" t="s">
        <v>1071</v>
      </c>
      <c r="C899" s="92">
        <v>0</v>
      </c>
      <c r="D899" s="86"/>
      <c r="E899" s="86"/>
    </row>
    <row r="900" spans="1:5" ht="14.25" customHeight="1">
      <c r="A900" s="150">
        <v>2130232</v>
      </c>
      <c r="B900" s="88" t="s">
        <v>1072</v>
      </c>
      <c r="C900" s="92"/>
      <c r="D900" s="86"/>
      <c r="E900" s="86"/>
    </row>
    <row r="901" spans="1:3" ht="14.25">
      <c r="A901" s="150">
        <v>2130234</v>
      </c>
      <c r="B901" s="88" t="s">
        <v>600</v>
      </c>
      <c r="C901" s="92">
        <v>215</v>
      </c>
    </row>
    <row r="902" spans="1:3" ht="14.25">
      <c r="A902" s="150">
        <v>2130235</v>
      </c>
      <c r="B902" s="88" t="s">
        <v>1073</v>
      </c>
      <c r="C902" s="92"/>
    </row>
    <row r="903" spans="1:3" ht="14.25">
      <c r="A903" s="150">
        <v>2130236</v>
      </c>
      <c r="B903" s="88" t="s">
        <v>601</v>
      </c>
      <c r="C903" s="92">
        <v>0</v>
      </c>
    </row>
    <row r="904" spans="1:5" ht="14.25" customHeight="1">
      <c r="A904" s="150">
        <v>2130237</v>
      </c>
      <c r="B904" s="88" t="s">
        <v>589</v>
      </c>
      <c r="C904" s="92">
        <v>0</v>
      </c>
      <c r="D904" s="86"/>
      <c r="E904" s="86"/>
    </row>
    <row r="905" spans="1:5" ht="14.25" customHeight="1">
      <c r="A905" s="150">
        <v>2130299</v>
      </c>
      <c r="B905" s="88" t="s">
        <v>470</v>
      </c>
      <c r="C905" s="92">
        <v>291</v>
      </c>
      <c r="D905" s="86"/>
      <c r="E905" s="86"/>
    </row>
    <row r="906" spans="1:5" ht="14.25" customHeight="1">
      <c r="A906" s="150">
        <v>21303</v>
      </c>
      <c r="B906" s="88" t="s">
        <v>1</v>
      </c>
      <c r="C906" s="92">
        <f>SUM(C907:C933)</f>
        <v>6982</v>
      </c>
      <c r="D906" s="86"/>
      <c r="E906" s="86"/>
    </row>
    <row r="907" spans="1:3" ht="14.25">
      <c r="A907" s="150">
        <v>2130301</v>
      </c>
      <c r="B907" s="88" t="s">
        <v>232</v>
      </c>
      <c r="C907" s="92">
        <v>709</v>
      </c>
    </row>
    <row r="908" spans="1:5" ht="14.25" customHeight="1">
      <c r="A908" s="150">
        <v>2130302</v>
      </c>
      <c r="B908" s="88" t="s">
        <v>27</v>
      </c>
      <c r="C908" s="92">
        <v>0</v>
      </c>
      <c r="D908" s="86"/>
      <c r="E908" s="86"/>
    </row>
    <row r="909" spans="1:5" ht="14.25" customHeight="1">
      <c r="A909" s="150">
        <v>2130303</v>
      </c>
      <c r="B909" s="88" t="s">
        <v>252</v>
      </c>
      <c r="C909" s="92">
        <v>0</v>
      </c>
      <c r="D909" s="86"/>
      <c r="E909" s="86"/>
    </row>
    <row r="910" spans="1:5" ht="14.25" customHeight="1">
      <c r="A910" s="150">
        <v>2130304</v>
      </c>
      <c r="B910" s="88" t="s">
        <v>1074</v>
      </c>
      <c r="C910" s="92">
        <v>0</v>
      </c>
      <c r="D910" s="86"/>
      <c r="E910" s="86"/>
    </row>
    <row r="911" spans="1:5" ht="14.25" customHeight="1">
      <c r="A911" s="150">
        <v>2130305</v>
      </c>
      <c r="B911" s="88" t="s">
        <v>300</v>
      </c>
      <c r="C911" s="92">
        <v>1747</v>
      </c>
      <c r="D911" s="86"/>
      <c r="E911" s="86"/>
    </row>
    <row r="912" spans="1:3" ht="14.25">
      <c r="A912" s="150">
        <v>2130306</v>
      </c>
      <c r="B912" s="88" t="s">
        <v>1075</v>
      </c>
      <c r="C912" s="92">
        <v>0</v>
      </c>
    </row>
    <row r="913" spans="1:5" ht="14.25" customHeight="1">
      <c r="A913" s="150">
        <v>2130307</v>
      </c>
      <c r="B913" s="88" t="s">
        <v>1076</v>
      </c>
      <c r="C913" s="92">
        <v>0</v>
      </c>
      <c r="D913" s="86"/>
      <c r="E913" s="86"/>
    </row>
    <row r="914" spans="1:5" ht="14.25" customHeight="1">
      <c r="A914" s="150">
        <v>2130308</v>
      </c>
      <c r="B914" s="88" t="s">
        <v>414</v>
      </c>
      <c r="C914" s="92">
        <v>0</v>
      </c>
      <c r="D914" s="86"/>
      <c r="E914" s="86"/>
    </row>
    <row r="915" spans="1:3" ht="14.25">
      <c r="A915" s="150">
        <v>2130309</v>
      </c>
      <c r="B915" s="88" t="s">
        <v>1077</v>
      </c>
      <c r="C915" s="92">
        <v>0</v>
      </c>
    </row>
    <row r="916" spans="1:3" ht="14.25">
      <c r="A916" s="150">
        <v>2130310</v>
      </c>
      <c r="B916" s="88" t="s">
        <v>292</v>
      </c>
      <c r="C916" s="92">
        <v>1127</v>
      </c>
    </row>
    <row r="917" spans="1:3" ht="14.25">
      <c r="A917" s="150">
        <v>2130311</v>
      </c>
      <c r="B917" s="88" t="s">
        <v>271</v>
      </c>
      <c r="C917" s="92">
        <v>0</v>
      </c>
    </row>
    <row r="918" spans="1:3" ht="14.25">
      <c r="A918" s="150">
        <v>2130312</v>
      </c>
      <c r="B918" s="88" t="s">
        <v>1078</v>
      </c>
      <c r="C918" s="92">
        <v>0</v>
      </c>
    </row>
    <row r="919" spans="1:5" ht="14.25" customHeight="1">
      <c r="A919" s="150">
        <v>2130313</v>
      </c>
      <c r="B919" s="88" t="s">
        <v>415</v>
      </c>
      <c r="C919" s="92">
        <v>100</v>
      </c>
      <c r="D919" s="86"/>
      <c r="E919" s="86"/>
    </row>
    <row r="920" spans="1:5" ht="14.25" customHeight="1">
      <c r="A920" s="150">
        <v>2130314</v>
      </c>
      <c r="B920" s="88" t="s">
        <v>145</v>
      </c>
      <c r="C920" s="92">
        <v>186</v>
      </c>
      <c r="D920" s="86"/>
      <c r="E920" s="86"/>
    </row>
    <row r="921" spans="1:3" ht="14.25">
      <c r="A921" s="150">
        <v>2130315</v>
      </c>
      <c r="B921" s="88" t="s">
        <v>264</v>
      </c>
      <c r="C921" s="92">
        <v>1321</v>
      </c>
    </row>
    <row r="922" spans="1:3" ht="14.25">
      <c r="A922" s="150">
        <v>2130316</v>
      </c>
      <c r="B922" s="88" t="s">
        <v>602</v>
      </c>
      <c r="C922" s="92">
        <v>0</v>
      </c>
    </row>
    <row r="923" spans="1:5" ht="14.25" customHeight="1">
      <c r="A923" s="150">
        <v>2130317</v>
      </c>
      <c r="B923" s="88" t="s">
        <v>1079</v>
      </c>
      <c r="C923" s="92">
        <v>0</v>
      </c>
      <c r="D923" s="86"/>
      <c r="E923" s="86"/>
    </row>
    <row r="924" spans="1:5" ht="14.25" customHeight="1">
      <c r="A924" s="150">
        <v>2130318</v>
      </c>
      <c r="B924" s="88" t="s">
        <v>1080</v>
      </c>
      <c r="C924" s="92">
        <v>0</v>
      </c>
      <c r="D924" s="86"/>
      <c r="E924" s="86"/>
    </row>
    <row r="925" spans="1:5" ht="14.25" customHeight="1">
      <c r="A925" s="150">
        <v>2130319</v>
      </c>
      <c r="B925" s="88" t="s">
        <v>286</v>
      </c>
      <c r="C925" s="92">
        <v>178</v>
      </c>
      <c r="D925" s="86"/>
      <c r="E925" s="86"/>
    </row>
    <row r="926" spans="1:3" ht="14.25">
      <c r="A926" s="150">
        <v>2130321</v>
      </c>
      <c r="B926" s="88" t="s">
        <v>471</v>
      </c>
      <c r="C926" s="92">
        <v>64</v>
      </c>
    </row>
    <row r="927" spans="1:5" ht="14.25" customHeight="1">
      <c r="A927" s="150">
        <v>2130322</v>
      </c>
      <c r="B927" s="88" t="s">
        <v>1081</v>
      </c>
      <c r="C927" s="92">
        <v>0</v>
      </c>
      <c r="D927" s="86"/>
      <c r="E927" s="86"/>
    </row>
    <row r="928" spans="1:5" ht="14.25" customHeight="1">
      <c r="A928" s="150">
        <v>2130333</v>
      </c>
      <c r="B928" s="88" t="s">
        <v>1069</v>
      </c>
      <c r="C928" s="92">
        <v>0</v>
      </c>
      <c r="D928" s="86"/>
      <c r="E928" s="86"/>
    </row>
    <row r="929" spans="1:3" ht="14.25">
      <c r="A929" s="150">
        <v>2130334</v>
      </c>
      <c r="B929" s="88" t="s">
        <v>1082</v>
      </c>
      <c r="C929" s="92">
        <v>0</v>
      </c>
    </row>
    <row r="930" spans="1:3" ht="14.25">
      <c r="A930" s="150">
        <v>2130335</v>
      </c>
      <c r="B930" s="88" t="s">
        <v>118</v>
      </c>
      <c r="C930" s="92">
        <v>0</v>
      </c>
    </row>
    <row r="931" spans="1:3" ht="14.25">
      <c r="A931" s="150">
        <v>2130336</v>
      </c>
      <c r="B931" s="88" t="s">
        <v>1083</v>
      </c>
      <c r="C931" s="92">
        <v>0</v>
      </c>
    </row>
    <row r="932" spans="1:5" ht="14.25" customHeight="1">
      <c r="A932" s="150">
        <v>2130337</v>
      </c>
      <c r="B932" s="88" t="s">
        <v>1084</v>
      </c>
      <c r="C932" s="92">
        <v>0</v>
      </c>
      <c r="D932" s="86"/>
      <c r="E932" s="86"/>
    </row>
    <row r="933" spans="1:5" ht="14.25" customHeight="1">
      <c r="A933" s="150">
        <v>2130399</v>
      </c>
      <c r="B933" s="88" t="s">
        <v>45</v>
      </c>
      <c r="C933" s="92">
        <v>1550</v>
      </c>
      <c r="D933" s="86"/>
      <c r="E933" s="86"/>
    </row>
    <row r="934" spans="1:3" ht="14.25">
      <c r="A934" s="150">
        <v>21305</v>
      </c>
      <c r="B934" s="88" t="s">
        <v>159</v>
      </c>
      <c r="C934" s="92">
        <f>SUM(C935:C944)</f>
        <v>37178</v>
      </c>
    </row>
    <row r="935" spans="1:3" ht="14.25">
      <c r="A935" s="150">
        <v>2130501</v>
      </c>
      <c r="B935" s="88" t="s">
        <v>232</v>
      </c>
      <c r="C935" s="92">
        <v>221</v>
      </c>
    </row>
    <row r="936" spans="1:5" ht="14.25" customHeight="1">
      <c r="A936" s="150">
        <v>2130502</v>
      </c>
      <c r="B936" s="88" t="s">
        <v>27</v>
      </c>
      <c r="C936" s="92">
        <v>0</v>
      </c>
      <c r="D936" s="86"/>
      <c r="E936" s="86"/>
    </row>
    <row r="937" spans="1:5" ht="14.25" customHeight="1">
      <c r="A937" s="150">
        <v>2130503</v>
      </c>
      <c r="B937" s="88" t="s">
        <v>252</v>
      </c>
      <c r="C937" s="92">
        <v>0</v>
      </c>
      <c r="D937" s="86"/>
      <c r="E937" s="86"/>
    </row>
    <row r="938" spans="1:5" ht="14.25" customHeight="1">
      <c r="A938" s="150">
        <v>2130504</v>
      </c>
      <c r="B938" s="88" t="s">
        <v>291</v>
      </c>
      <c r="C938" s="92">
        <v>8382</v>
      </c>
      <c r="D938" s="86"/>
      <c r="E938" s="86"/>
    </row>
    <row r="939" spans="1:3" ht="14.25">
      <c r="A939" s="150">
        <v>2130505</v>
      </c>
      <c r="B939" s="88" t="s">
        <v>246</v>
      </c>
      <c r="C939" s="92">
        <v>14190</v>
      </c>
    </row>
    <row r="940" spans="1:3" ht="14.25">
      <c r="A940" s="150">
        <v>2130506</v>
      </c>
      <c r="B940" s="88" t="s">
        <v>197</v>
      </c>
      <c r="C940" s="92">
        <v>0</v>
      </c>
    </row>
    <row r="941" spans="1:3" ht="14.25">
      <c r="A941" s="150">
        <v>2130507</v>
      </c>
      <c r="B941" s="88" t="s">
        <v>135</v>
      </c>
      <c r="C941" s="92">
        <v>0</v>
      </c>
    </row>
    <row r="942" spans="1:3" ht="14.25">
      <c r="A942" s="150">
        <v>2130508</v>
      </c>
      <c r="B942" s="88" t="s">
        <v>1085</v>
      </c>
      <c r="C942" s="92">
        <v>0</v>
      </c>
    </row>
    <row r="943" spans="1:5" ht="14.25" customHeight="1">
      <c r="A943" s="150">
        <v>2130550</v>
      </c>
      <c r="B943" s="88" t="s">
        <v>165</v>
      </c>
      <c r="C943" s="92">
        <v>158</v>
      </c>
      <c r="D943" s="86"/>
      <c r="E943" s="86"/>
    </row>
    <row r="944" spans="1:3" ht="14.25">
      <c r="A944" s="150">
        <v>2130599</v>
      </c>
      <c r="B944" s="88" t="s">
        <v>211</v>
      </c>
      <c r="C944" s="92">
        <v>14227</v>
      </c>
    </row>
    <row r="945" spans="1:5" ht="14.25" customHeight="1">
      <c r="A945" s="150">
        <v>21307</v>
      </c>
      <c r="B945" s="88" t="s">
        <v>263</v>
      </c>
      <c r="C945" s="92">
        <f>SUM(C946:C951)</f>
        <v>15761</v>
      </c>
      <c r="D945" s="86"/>
      <c r="E945" s="86"/>
    </row>
    <row r="946" spans="1:5" ht="14.25" customHeight="1">
      <c r="A946" s="150">
        <v>2130701</v>
      </c>
      <c r="B946" s="88" t="s">
        <v>1086</v>
      </c>
      <c r="C946" s="92">
        <v>7123</v>
      </c>
      <c r="D946" s="86"/>
      <c r="E946" s="86"/>
    </row>
    <row r="947" spans="1:5" ht="14.25" customHeight="1">
      <c r="A947" s="150">
        <v>2130704</v>
      </c>
      <c r="B947" s="88" t="s">
        <v>1087</v>
      </c>
      <c r="C947" s="92">
        <v>0</v>
      </c>
      <c r="D947" s="86"/>
      <c r="E947" s="86"/>
    </row>
    <row r="948" spans="1:3" ht="14.25">
      <c r="A948" s="150">
        <v>2130705</v>
      </c>
      <c r="B948" s="88" t="s">
        <v>108</v>
      </c>
      <c r="C948" s="92">
        <v>8638</v>
      </c>
    </row>
    <row r="949" spans="1:5" ht="14.25" customHeight="1">
      <c r="A949" s="150">
        <v>2130706</v>
      </c>
      <c r="B949" s="88" t="s">
        <v>1088</v>
      </c>
      <c r="C949" s="92">
        <v>0</v>
      </c>
      <c r="D949" s="86"/>
      <c r="E949" s="86"/>
    </row>
    <row r="950" spans="1:5" ht="14.25" customHeight="1">
      <c r="A950" s="150">
        <v>2130707</v>
      </c>
      <c r="B950" s="88" t="s">
        <v>1089</v>
      </c>
      <c r="C950" s="92">
        <v>0</v>
      </c>
      <c r="D950" s="86"/>
      <c r="E950" s="86"/>
    </row>
    <row r="951" spans="1:3" ht="14.25">
      <c r="A951" s="150">
        <v>2130799</v>
      </c>
      <c r="B951" s="88" t="s">
        <v>251</v>
      </c>
      <c r="C951" s="92">
        <v>0</v>
      </c>
    </row>
    <row r="952" spans="1:3" ht="14.25">
      <c r="A952" s="150">
        <v>21308</v>
      </c>
      <c r="B952" s="88" t="s">
        <v>241</v>
      </c>
      <c r="C952" s="92">
        <f>SUM(C953:C958)</f>
        <v>1574</v>
      </c>
    </row>
    <row r="953" spans="1:5" ht="14.25" customHeight="1">
      <c r="A953" s="150">
        <v>2130801</v>
      </c>
      <c r="B953" s="88" t="s">
        <v>1090</v>
      </c>
      <c r="C953" s="92">
        <v>0</v>
      </c>
      <c r="D953" s="86"/>
      <c r="E953" s="86"/>
    </row>
    <row r="954" spans="1:5" ht="14.25" customHeight="1">
      <c r="A954" s="150">
        <v>2130802</v>
      </c>
      <c r="B954" s="88" t="s">
        <v>1091</v>
      </c>
      <c r="C954" s="92"/>
      <c r="D954" s="86"/>
      <c r="E954" s="86"/>
    </row>
    <row r="955" spans="1:5" ht="14.25" customHeight="1">
      <c r="A955" s="150">
        <v>2130803</v>
      </c>
      <c r="B955" s="88" t="s">
        <v>17</v>
      </c>
      <c r="C955" s="92">
        <v>1248</v>
      </c>
      <c r="D955" s="86"/>
      <c r="E955" s="86"/>
    </row>
    <row r="956" spans="1:5" ht="14.25" customHeight="1">
      <c r="A956" s="150">
        <v>2130804</v>
      </c>
      <c r="B956" s="88" t="s">
        <v>139</v>
      </c>
      <c r="C956" s="92">
        <v>326</v>
      </c>
      <c r="D956" s="86"/>
      <c r="E956" s="86"/>
    </row>
    <row r="957" spans="1:5" ht="14.25" customHeight="1">
      <c r="A957" s="150">
        <v>2130805</v>
      </c>
      <c r="B957" s="88" t="s">
        <v>1092</v>
      </c>
      <c r="C957" s="92">
        <v>0</v>
      </c>
      <c r="D957" s="86"/>
      <c r="E957" s="86"/>
    </row>
    <row r="958" spans="1:3" ht="14.25">
      <c r="A958" s="150">
        <v>2130899</v>
      </c>
      <c r="B958" s="88" t="s">
        <v>1093</v>
      </c>
      <c r="C958" s="92">
        <v>0</v>
      </c>
    </row>
    <row r="959" spans="1:5" ht="14.25" customHeight="1">
      <c r="A959" s="150">
        <v>21309</v>
      </c>
      <c r="B959" s="88" t="s">
        <v>1094</v>
      </c>
      <c r="C959" s="92">
        <f>SUM(C960:C961)</f>
        <v>0</v>
      </c>
      <c r="D959" s="86"/>
      <c r="E959" s="86"/>
    </row>
    <row r="960" spans="1:3" ht="14.25">
      <c r="A960" s="150">
        <v>2130901</v>
      </c>
      <c r="B960" s="88" t="s">
        <v>1095</v>
      </c>
      <c r="C960" s="92">
        <v>0</v>
      </c>
    </row>
    <row r="961" spans="1:5" s="129" customFormat="1" ht="14.25">
      <c r="A961" s="150">
        <v>2130999</v>
      </c>
      <c r="B961" s="88" t="s">
        <v>1096</v>
      </c>
      <c r="C961" s="92">
        <v>0</v>
      </c>
      <c r="D961" s="203"/>
      <c r="E961" s="203"/>
    </row>
    <row r="962" spans="1:3" ht="14.25">
      <c r="A962" s="150">
        <v>21399</v>
      </c>
      <c r="B962" s="88" t="s">
        <v>472</v>
      </c>
      <c r="C962" s="92">
        <f>C963+C964</f>
        <v>19</v>
      </c>
    </row>
    <row r="963" spans="1:3" ht="14.25">
      <c r="A963" s="150">
        <v>2139901</v>
      </c>
      <c r="B963" s="88" t="s">
        <v>1097</v>
      </c>
      <c r="C963" s="92">
        <v>0</v>
      </c>
    </row>
    <row r="964" spans="1:3" ht="14.25">
      <c r="A964" s="150">
        <v>2139999</v>
      </c>
      <c r="B964" s="88" t="s">
        <v>473</v>
      </c>
      <c r="C964" s="92">
        <v>19</v>
      </c>
    </row>
    <row r="965" spans="1:5" ht="14.25" customHeight="1">
      <c r="A965" s="150">
        <v>214</v>
      </c>
      <c r="B965" s="130" t="s">
        <v>1323</v>
      </c>
      <c r="C965" s="131">
        <f>SUM(C966,C989,C999,C1014,C1021,C1026)</f>
        <v>32257</v>
      </c>
      <c r="D965" s="86"/>
      <c r="E965" s="86"/>
    </row>
    <row r="966" spans="1:3" ht="14.25">
      <c r="A966" s="150">
        <v>21401</v>
      </c>
      <c r="B966" s="88" t="s">
        <v>11</v>
      </c>
      <c r="C966" s="92">
        <f>SUM(C967:C988)</f>
        <v>18353</v>
      </c>
    </row>
    <row r="967" spans="1:3" ht="14.25">
      <c r="A967" s="150">
        <v>2140101</v>
      </c>
      <c r="B967" s="88" t="s">
        <v>232</v>
      </c>
      <c r="C967" s="92">
        <v>362</v>
      </c>
    </row>
    <row r="968" spans="1:5" ht="14.25" customHeight="1">
      <c r="A968" s="150">
        <v>2140102</v>
      </c>
      <c r="B968" s="88" t="s">
        <v>27</v>
      </c>
      <c r="C968" s="92">
        <v>0</v>
      </c>
      <c r="D968" s="86"/>
      <c r="E968" s="86"/>
    </row>
    <row r="969" spans="1:5" ht="14.25" customHeight="1">
      <c r="A969" s="150">
        <v>2140103</v>
      </c>
      <c r="B969" s="88" t="s">
        <v>252</v>
      </c>
      <c r="C969" s="92">
        <v>0</v>
      </c>
      <c r="D969" s="86"/>
      <c r="E969" s="86"/>
    </row>
    <row r="970" spans="1:5" ht="14.25" customHeight="1">
      <c r="A970" s="150">
        <v>2140104</v>
      </c>
      <c r="B970" s="88" t="s">
        <v>1098</v>
      </c>
      <c r="C970" s="92">
        <v>7916</v>
      </c>
      <c r="D970" s="86"/>
      <c r="E970" s="86"/>
    </row>
    <row r="971" spans="1:3" ht="14.25">
      <c r="A971" s="150">
        <v>2140106</v>
      </c>
      <c r="B971" s="88" t="s">
        <v>169</v>
      </c>
      <c r="C971" s="92">
        <v>5061</v>
      </c>
    </row>
    <row r="972" spans="1:5" ht="14.25" customHeight="1">
      <c r="A972" s="150">
        <v>2140109</v>
      </c>
      <c r="B972" s="88" t="s">
        <v>1099</v>
      </c>
      <c r="C972" s="92">
        <v>0</v>
      </c>
      <c r="D972" s="86"/>
      <c r="E972" s="86"/>
    </row>
    <row r="973" spans="1:5" ht="14.25" customHeight="1">
      <c r="A973" s="150">
        <v>2140110</v>
      </c>
      <c r="B973" s="88" t="s">
        <v>1100</v>
      </c>
      <c r="C973" s="92">
        <v>0</v>
      </c>
      <c r="D973" s="86"/>
      <c r="E973" s="86"/>
    </row>
    <row r="974" spans="1:5" ht="14.25" customHeight="1">
      <c r="A974" s="150">
        <v>2140111</v>
      </c>
      <c r="B974" s="88" t="s">
        <v>1101</v>
      </c>
      <c r="C974" s="92">
        <v>0</v>
      </c>
      <c r="D974" s="86"/>
      <c r="E974" s="86"/>
    </row>
    <row r="975" spans="1:5" ht="14.25" customHeight="1">
      <c r="A975" s="150">
        <v>2140112</v>
      </c>
      <c r="B975" s="88" t="s">
        <v>242</v>
      </c>
      <c r="C975" s="92">
        <v>3165</v>
      </c>
      <c r="D975" s="86"/>
      <c r="E975" s="86"/>
    </row>
    <row r="976" spans="1:5" ht="14.25" customHeight="1">
      <c r="A976" s="150">
        <v>2140114</v>
      </c>
      <c r="B976" s="88" t="s">
        <v>1102</v>
      </c>
      <c r="C976" s="92">
        <v>0</v>
      </c>
      <c r="D976" s="86"/>
      <c r="E976" s="86"/>
    </row>
    <row r="977" spans="1:5" ht="14.25" customHeight="1">
      <c r="A977" s="150">
        <v>2140122</v>
      </c>
      <c r="B977" s="88" t="s">
        <v>1103</v>
      </c>
      <c r="C977" s="92">
        <v>0</v>
      </c>
      <c r="D977" s="86"/>
      <c r="E977" s="86"/>
    </row>
    <row r="978" spans="1:5" ht="14.25" customHeight="1">
      <c r="A978" s="150">
        <v>2140123</v>
      </c>
      <c r="B978" s="88" t="s">
        <v>1104</v>
      </c>
      <c r="C978" s="92">
        <v>0</v>
      </c>
      <c r="D978" s="86"/>
      <c r="E978" s="86"/>
    </row>
    <row r="979" spans="1:5" ht="14.25" customHeight="1">
      <c r="A979" s="150">
        <v>2140127</v>
      </c>
      <c r="B979" s="88" t="s">
        <v>1105</v>
      </c>
      <c r="C979" s="92">
        <v>0</v>
      </c>
      <c r="D979" s="86"/>
      <c r="E979" s="86"/>
    </row>
    <row r="980" spans="1:5" ht="14.25" customHeight="1">
      <c r="A980" s="150">
        <v>2140128</v>
      </c>
      <c r="B980" s="88" t="s">
        <v>1106</v>
      </c>
      <c r="C980" s="92">
        <v>0</v>
      </c>
      <c r="D980" s="86"/>
      <c r="E980" s="86"/>
    </row>
    <row r="981" spans="1:3" ht="14.25">
      <c r="A981" s="150">
        <v>2140129</v>
      </c>
      <c r="B981" s="88" t="s">
        <v>1107</v>
      </c>
      <c r="C981" s="92">
        <v>0</v>
      </c>
    </row>
    <row r="982" spans="1:5" ht="14.25" customHeight="1">
      <c r="A982" s="150">
        <v>2140130</v>
      </c>
      <c r="B982" s="88" t="s">
        <v>1108</v>
      </c>
      <c r="C982" s="92">
        <v>0</v>
      </c>
      <c r="D982" s="86"/>
      <c r="E982" s="86"/>
    </row>
    <row r="983" spans="1:5" ht="14.25" customHeight="1">
      <c r="A983" s="150">
        <v>2140131</v>
      </c>
      <c r="B983" s="88" t="s">
        <v>1109</v>
      </c>
      <c r="C983" s="92">
        <v>0</v>
      </c>
      <c r="D983" s="86"/>
      <c r="E983" s="86"/>
    </row>
    <row r="984" spans="1:3" ht="14.25">
      <c r="A984" s="150">
        <v>2140133</v>
      </c>
      <c r="B984" s="88" t="s">
        <v>1110</v>
      </c>
      <c r="C984" s="92">
        <v>0</v>
      </c>
    </row>
    <row r="985" spans="1:5" ht="14.25" customHeight="1">
      <c r="A985" s="150">
        <v>2140136</v>
      </c>
      <c r="B985" s="88" t="s">
        <v>4</v>
      </c>
      <c r="C985" s="92">
        <v>938</v>
      </c>
      <c r="D985" s="86"/>
      <c r="E985" s="86"/>
    </row>
    <row r="986" spans="1:5" ht="14.25" customHeight="1">
      <c r="A986" s="150">
        <v>2140138</v>
      </c>
      <c r="B986" s="88" t="s">
        <v>1111</v>
      </c>
      <c r="C986" s="92">
        <v>0</v>
      </c>
      <c r="D986" s="86"/>
      <c r="E986" s="86"/>
    </row>
    <row r="987" spans="1:5" ht="14.25" customHeight="1">
      <c r="A987" s="150">
        <v>2140139</v>
      </c>
      <c r="B987" s="88" t="s">
        <v>1112</v>
      </c>
      <c r="C987" s="92"/>
      <c r="D987" s="86"/>
      <c r="E987" s="86"/>
    </row>
    <row r="988" spans="1:5" ht="14.25" customHeight="1">
      <c r="A988" s="150">
        <v>2140199</v>
      </c>
      <c r="B988" s="88" t="s">
        <v>164</v>
      </c>
      <c r="C988" s="92">
        <v>911</v>
      </c>
      <c r="D988" s="86"/>
      <c r="E988" s="86"/>
    </row>
    <row r="989" spans="1:5" ht="14.25" customHeight="1">
      <c r="A989" s="150">
        <v>21402</v>
      </c>
      <c r="B989" s="88" t="s">
        <v>1113</v>
      </c>
      <c r="C989" s="92">
        <f>SUM(C990:C998)</f>
        <v>0</v>
      </c>
      <c r="D989" s="86"/>
      <c r="E989" s="86"/>
    </row>
    <row r="990" spans="1:5" ht="14.25" customHeight="1">
      <c r="A990" s="150">
        <v>2140201</v>
      </c>
      <c r="B990" s="88" t="s">
        <v>232</v>
      </c>
      <c r="C990" s="92">
        <v>0</v>
      </c>
      <c r="D990" s="86"/>
      <c r="E990" s="86"/>
    </row>
    <row r="991" spans="1:5" ht="14.25" customHeight="1">
      <c r="A991" s="150">
        <v>2140202</v>
      </c>
      <c r="B991" s="88" t="s">
        <v>27</v>
      </c>
      <c r="C991" s="92">
        <v>0</v>
      </c>
      <c r="D991" s="86"/>
      <c r="E991" s="86"/>
    </row>
    <row r="992" spans="1:5" ht="14.25" customHeight="1">
      <c r="A992" s="150">
        <v>2140203</v>
      </c>
      <c r="B992" s="88" t="s">
        <v>252</v>
      </c>
      <c r="C992" s="92">
        <v>0</v>
      </c>
      <c r="D992" s="86"/>
      <c r="E992" s="86"/>
    </row>
    <row r="993" spans="1:5" ht="14.25" customHeight="1">
      <c r="A993" s="150">
        <v>2140204</v>
      </c>
      <c r="B993" s="88" t="s">
        <v>1114</v>
      </c>
      <c r="C993" s="92">
        <v>0</v>
      </c>
      <c r="D993" s="86"/>
      <c r="E993" s="86"/>
    </row>
    <row r="994" spans="1:5" ht="14.25" customHeight="1">
      <c r="A994" s="150">
        <v>2140205</v>
      </c>
      <c r="B994" s="88" t="s">
        <v>1115</v>
      </c>
      <c r="C994" s="92">
        <v>0</v>
      </c>
      <c r="D994" s="86"/>
      <c r="E994" s="86"/>
    </row>
    <row r="995" spans="1:5" ht="14.25" customHeight="1">
      <c r="A995" s="150">
        <v>2140206</v>
      </c>
      <c r="B995" s="88" t="s">
        <v>1116</v>
      </c>
      <c r="C995" s="92">
        <v>0</v>
      </c>
      <c r="D995" s="86"/>
      <c r="E995" s="86"/>
    </row>
    <row r="996" spans="1:5" ht="14.25" customHeight="1">
      <c r="A996" s="150">
        <v>2140207</v>
      </c>
      <c r="B996" s="88" t="s">
        <v>1117</v>
      </c>
      <c r="C996" s="92">
        <v>0</v>
      </c>
      <c r="D996" s="86"/>
      <c r="E996" s="86"/>
    </row>
    <row r="997" spans="1:5" ht="14.25" customHeight="1">
      <c r="A997" s="150">
        <v>2140208</v>
      </c>
      <c r="B997" s="88" t="s">
        <v>1118</v>
      </c>
      <c r="C997" s="92">
        <v>0</v>
      </c>
      <c r="D997" s="86"/>
      <c r="E997" s="86"/>
    </row>
    <row r="998" spans="1:5" ht="14.25" customHeight="1">
      <c r="A998" s="150">
        <v>2140299</v>
      </c>
      <c r="B998" s="88" t="s">
        <v>1119</v>
      </c>
      <c r="C998" s="92">
        <v>0</v>
      </c>
      <c r="D998" s="86"/>
      <c r="E998" s="86"/>
    </row>
    <row r="999" spans="1:5" ht="14.25" customHeight="1">
      <c r="A999" s="150">
        <v>21403</v>
      </c>
      <c r="B999" s="88" t="s">
        <v>1120</v>
      </c>
      <c r="C999" s="92">
        <f>SUM(C1000:C1008)</f>
        <v>0</v>
      </c>
      <c r="D999" s="86"/>
      <c r="E999" s="86"/>
    </row>
    <row r="1000" spans="1:5" ht="14.25" customHeight="1">
      <c r="A1000" s="150">
        <v>2140301</v>
      </c>
      <c r="B1000" s="88" t="s">
        <v>232</v>
      </c>
      <c r="C1000" s="92">
        <v>0</v>
      </c>
      <c r="D1000" s="86"/>
      <c r="E1000" s="86"/>
    </row>
    <row r="1001" spans="1:5" ht="14.25" customHeight="1">
      <c r="A1001" s="150">
        <v>2140302</v>
      </c>
      <c r="B1001" s="88" t="s">
        <v>27</v>
      </c>
      <c r="C1001" s="92">
        <v>0</v>
      </c>
      <c r="D1001" s="86"/>
      <c r="E1001" s="86"/>
    </row>
    <row r="1002" spans="1:5" ht="14.25" customHeight="1">
      <c r="A1002" s="150">
        <v>2140303</v>
      </c>
      <c r="B1002" s="88" t="s">
        <v>252</v>
      </c>
      <c r="C1002" s="92">
        <v>0</v>
      </c>
      <c r="D1002" s="86"/>
      <c r="E1002" s="86"/>
    </row>
    <row r="1003" spans="1:5" ht="14.25" customHeight="1">
      <c r="A1003" s="150">
        <v>2140304</v>
      </c>
      <c r="B1003" s="88" t="s">
        <v>1121</v>
      </c>
      <c r="C1003" s="92">
        <v>0</v>
      </c>
      <c r="D1003" s="86"/>
      <c r="E1003" s="86"/>
    </row>
    <row r="1004" spans="1:5" ht="14.25" customHeight="1">
      <c r="A1004" s="150">
        <v>2140305</v>
      </c>
      <c r="B1004" s="88" t="s">
        <v>1122</v>
      </c>
      <c r="C1004" s="92">
        <v>0</v>
      </c>
      <c r="D1004" s="86"/>
      <c r="E1004" s="86"/>
    </row>
    <row r="1005" spans="1:5" ht="14.25" customHeight="1">
      <c r="A1005" s="150">
        <v>2140306</v>
      </c>
      <c r="B1005" s="88" t="s">
        <v>1123</v>
      </c>
      <c r="C1005" s="92">
        <v>0</v>
      </c>
      <c r="D1005" s="86"/>
      <c r="E1005" s="86"/>
    </row>
    <row r="1006" spans="1:5" ht="14.25" customHeight="1">
      <c r="A1006" s="150">
        <v>2140307</v>
      </c>
      <c r="B1006" s="88" t="s">
        <v>1124</v>
      </c>
      <c r="C1006" s="92">
        <v>0</v>
      </c>
      <c r="D1006" s="86"/>
      <c r="E1006" s="86"/>
    </row>
    <row r="1007" spans="1:5" ht="14.25" customHeight="1">
      <c r="A1007" s="150">
        <v>2140308</v>
      </c>
      <c r="B1007" s="88" t="s">
        <v>1125</v>
      </c>
      <c r="C1007" s="92">
        <v>0</v>
      </c>
      <c r="D1007" s="86"/>
      <c r="E1007" s="86"/>
    </row>
    <row r="1008" spans="1:5" ht="14.25" customHeight="1">
      <c r="A1008" s="150">
        <v>2140399</v>
      </c>
      <c r="B1008" s="88" t="s">
        <v>1126</v>
      </c>
      <c r="C1008" s="92">
        <v>0</v>
      </c>
      <c r="D1008" s="86"/>
      <c r="E1008" s="86"/>
    </row>
    <row r="1009" spans="1:5" ht="14.25" customHeight="1">
      <c r="A1009" s="150">
        <v>21404</v>
      </c>
      <c r="B1009" s="88" t="s">
        <v>110</v>
      </c>
      <c r="C1009" s="92"/>
      <c r="D1009" s="86"/>
      <c r="E1009" s="86"/>
    </row>
    <row r="1010" spans="1:5" ht="14.25" customHeight="1">
      <c r="A1010" s="150">
        <v>2140401</v>
      </c>
      <c r="B1010" s="88" t="s">
        <v>1127</v>
      </c>
      <c r="C1010" s="92"/>
      <c r="D1010" s="86"/>
      <c r="E1010" s="86"/>
    </row>
    <row r="1011" spans="1:5" ht="14.25" customHeight="1">
      <c r="A1011" s="150">
        <v>2140402</v>
      </c>
      <c r="B1011" s="88" t="s">
        <v>1128</v>
      </c>
      <c r="C1011" s="92"/>
      <c r="D1011" s="86"/>
      <c r="E1011" s="86"/>
    </row>
    <row r="1012" spans="1:5" ht="14.25" customHeight="1">
      <c r="A1012" s="150">
        <v>2140403</v>
      </c>
      <c r="B1012" s="88" t="s">
        <v>1129</v>
      </c>
      <c r="C1012" s="92"/>
      <c r="D1012" s="86"/>
      <c r="E1012" s="86"/>
    </row>
    <row r="1013" spans="1:5" ht="14.25" customHeight="1">
      <c r="A1013" s="150">
        <v>2140499</v>
      </c>
      <c r="B1013" s="88" t="s">
        <v>62</v>
      </c>
      <c r="C1013" s="92"/>
      <c r="D1013" s="86"/>
      <c r="E1013" s="86"/>
    </row>
    <row r="1014" spans="1:5" ht="14.25" customHeight="1">
      <c r="A1014" s="150">
        <v>21405</v>
      </c>
      <c r="B1014" s="88" t="s">
        <v>1130</v>
      </c>
      <c r="C1014" s="92">
        <f>SUM(C1015:C1020)</f>
        <v>0</v>
      </c>
      <c r="D1014" s="86"/>
      <c r="E1014" s="86"/>
    </row>
    <row r="1015" spans="1:5" ht="14.25" customHeight="1">
      <c r="A1015" s="150">
        <v>2140501</v>
      </c>
      <c r="B1015" s="88" t="s">
        <v>232</v>
      </c>
      <c r="C1015" s="92">
        <v>0</v>
      </c>
      <c r="D1015" s="86"/>
      <c r="E1015" s="86"/>
    </row>
    <row r="1016" spans="1:5" ht="14.25" customHeight="1">
      <c r="A1016" s="150">
        <v>2140502</v>
      </c>
      <c r="B1016" s="88" t="s">
        <v>27</v>
      </c>
      <c r="C1016" s="92">
        <v>0</v>
      </c>
      <c r="D1016" s="86"/>
      <c r="E1016" s="86"/>
    </row>
    <row r="1017" spans="1:3" ht="14.25">
      <c r="A1017" s="150">
        <v>2140503</v>
      </c>
      <c r="B1017" s="88" t="s">
        <v>252</v>
      </c>
      <c r="C1017" s="92">
        <v>0</v>
      </c>
    </row>
    <row r="1018" spans="1:3" ht="14.25">
      <c r="A1018" s="150">
        <v>2140504</v>
      </c>
      <c r="B1018" s="88" t="s">
        <v>1118</v>
      </c>
      <c r="C1018" s="92">
        <v>0</v>
      </c>
    </row>
    <row r="1019" spans="1:3" ht="14.25">
      <c r="A1019" s="150">
        <v>2140505</v>
      </c>
      <c r="B1019" s="88" t="s">
        <v>1131</v>
      </c>
      <c r="C1019" s="92">
        <v>0</v>
      </c>
    </row>
    <row r="1020" spans="1:5" ht="14.25" customHeight="1">
      <c r="A1020" s="150">
        <v>2140599</v>
      </c>
      <c r="B1020" s="88" t="s">
        <v>1132</v>
      </c>
      <c r="C1020" s="92">
        <v>0</v>
      </c>
      <c r="D1020" s="86"/>
      <c r="E1020" s="86"/>
    </row>
    <row r="1021" spans="1:5" ht="14.25" customHeight="1">
      <c r="A1021" s="150">
        <v>21406</v>
      </c>
      <c r="B1021" s="88" t="s">
        <v>304</v>
      </c>
      <c r="C1021" s="92">
        <f>SUM(C1022:C1025)</f>
        <v>12855</v>
      </c>
      <c r="D1021" s="86"/>
      <c r="E1021" s="86"/>
    </row>
    <row r="1022" spans="1:5" ht="14.25" customHeight="1">
      <c r="A1022" s="150">
        <v>2140601</v>
      </c>
      <c r="B1022" s="88" t="s">
        <v>262</v>
      </c>
      <c r="C1022" s="92">
        <v>12758</v>
      </c>
      <c r="D1022" s="86"/>
      <c r="E1022" s="86"/>
    </row>
    <row r="1023" spans="1:5" ht="14.25" customHeight="1">
      <c r="A1023" s="150">
        <v>2140602</v>
      </c>
      <c r="B1023" s="88" t="s">
        <v>16</v>
      </c>
      <c r="C1023" s="92">
        <v>97</v>
      </c>
      <c r="D1023" s="86"/>
      <c r="E1023" s="86"/>
    </row>
    <row r="1024" spans="1:5" ht="14.25" customHeight="1">
      <c r="A1024" s="150">
        <v>2140603</v>
      </c>
      <c r="B1024" s="88" t="s">
        <v>1133</v>
      </c>
      <c r="C1024" s="92">
        <v>0</v>
      </c>
      <c r="D1024" s="86"/>
      <c r="E1024" s="86"/>
    </row>
    <row r="1025" spans="1:5" s="129" customFormat="1" ht="14.25">
      <c r="A1025" s="150">
        <v>2140699</v>
      </c>
      <c r="B1025" s="88" t="s">
        <v>1134</v>
      </c>
      <c r="C1025" s="92">
        <v>0</v>
      </c>
      <c r="D1025" s="203"/>
      <c r="E1025" s="203"/>
    </row>
    <row r="1026" spans="1:5" ht="14.25" customHeight="1">
      <c r="A1026" s="150">
        <v>21499</v>
      </c>
      <c r="B1026" s="88" t="s">
        <v>603</v>
      </c>
      <c r="C1026" s="92">
        <f>SUM(C1027:C1028)</f>
        <v>1049</v>
      </c>
      <c r="D1026" s="86"/>
      <c r="E1026" s="86"/>
    </row>
    <row r="1027" spans="1:5" ht="14.25" customHeight="1">
      <c r="A1027" s="150">
        <v>2149901</v>
      </c>
      <c r="B1027" s="88" t="s">
        <v>604</v>
      </c>
      <c r="C1027" s="92">
        <v>648</v>
      </c>
      <c r="D1027" s="86"/>
      <c r="E1027" s="86"/>
    </row>
    <row r="1028" spans="1:5" ht="14.25" customHeight="1">
      <c r="A1028" s="150">
        <v>2149999</v>
      </c>
      <c r="B1028" s="88" t="s">
        <v>1135</v>
      </c>
      <c r="C1028" s="92">
        <v>401</v>
      </c>
      <c r="D1028" s="86"/>
      <c r="E1028" s="86"/>
    </row>
    <row r="1029" spans="1:5" ht="14.25" customHeight="1">
      <c r="A1029" s="150">
        <v>215</v>
      </c>
      <c r="B1029" s="130" t="s">
        <v>1324</v>
      </c>
      <c r="C1029" s="131">
        <f>SUM(C1030,C1040,C1056,C1061,C1072,C1079,C1087)</f>
        <v>537</v>
      </c>
      <c r="D1029" s="86"/>
      <c r="E1029" s="86"/>
    </row>
    <row r="1030" spans="1:5" ht="14.25" customHeight="1">
      <c r="A1030" s="150">
        <v>21501</v>
      </c>
      <c r="B1030" s="88" t="s">
        <v>1136</v>
      </c>
      <c r="C1030" s="92">
        <f>SUM(C1031:C1039)</f>
        <v>0</v>
      </c>
      <c r="D1030" s="86"/>
      <c r="E1030" s="86"/>
    </row>
    <row r="1031" spans="1:5" ht="14.25" customHeight="1">
      <c r="A1031" s="150">
        <v>2150101</v>
      </c>
      <c r="B1031" s="88" t="s">
        <v>232</v>
      </c>
      <c r="C1031" s="92">
        <v>0</v>
      </c>
      <c r="D1031" s="86"/>
      <c r="E1031" s="86"/>
    </row>
    <row r="1032" spans="1:5" ht="14.25" customHeight="1">
      <c r="A1032" s="150">
        <v>2150102</v>
      </c>
      <c r="B1032" s="88" t="s">
        <v>27</v>
      </c>
      <c r="C1032" s="92">
        <v>0</v>
      </c>
      <c r="D1032" s="86"/>
      <c r="E1032" s="86"/>
    </row>
    <row r="1033" spans="1:5" ht="14.25" customHeight="1">
      <c r="A1033" s="150">
        <v>2150103</v>
      </c>
      <c r="B1033" s="88" t="s">
        <v>252</v>
      </c>
      <c r="C1033" s="92">
        <v>0</v>
      </c>
      <c r="D1033" s="86"/>
      <c r="E1033" s="86"/>
    </row>
    <row r="1034" spans="1:5" ht="14.25" customHeight="1">
      <c r="A1034" s="150">
        <v>2150104</v>
      </c>
      <c r="B1034" s="88" t="s">
        <v>1137</v>
      </c>
      <c r="C1034" s="92">
        <v>0</v>
      </c>
      <c r="D1034" s="86"/>
      <c r="E1034" s="86"/>
    </row>
    <row r="1035" spans="1:5" ht="14.25" customHeight="1">
      <c r="A1035" s="150">
        <v>2150105</v>
      </c>
      <c r="B1035" s="88" t="s">
        <v>1138</v>
      </c>
      <c r="C1035" s="92">
        <v>0</v>
      </c>
      <c r="D1035" s="86"/>
      <c r="E1035" s="86"/>
    </row>
    <row r="1036" spans="1:5" ht="14.25" customHeight="1">
      <c r="A1036" s="150">
        <v>2150106</v>
      </c>
      <c r="B1036" s="88" t="s">
        <v>1139</v>
      </c>
      <c r="C1036" s="92">
        <v>0</v>
      </c>
      <c r="D1036" s="86"/>
      <c r="E1036" s="86"/>
    </row>
    <row r="1037" spans="1:5" ht="14.25" customHeight="1">
      <c r="A1037" s="150">
        <v>2150107</v>
      </c>
      <c r="B1037" s="88" t="s">
        <v>1140</v>
      </c>
      <c r="C1037" s="92">
        <v>0</v>
      </c>
      <c r="D1037" s="86"/>
      <c r="E1037" s="86"/>
    </row>
    <row r="1038" spans="1:5" ht="14.25" customHeight="1">
      <c r="A1038" s="150">
        <v>2150108</v>
      </c>
      <c r="B1038" s="88" t="s">
        <v>1141</v>
      </c>
      <c r="C1038" s="92">
        <v>0</v>
      </c>
      <c r="D1038" s="86"/>
      <c r="E1038" s="86"/>
    </row>
    <row r="1039" spans="1:5" ht="14.25" customHeight="1">
      <c r="A1039" s="150">
        <v>2150199</v>
      </c>
      <c r="B1039" s="88" t="s">
        <v>1142</v>
      </c>
      <c r="C1039" s="92">
        <v>0</v>
      </c>
      <c r="D1039" s="86"/>
      <c r="E1039" s="86"/>
    </row>
    <row r="1040" spans="1:5" ht="14.25" customHeight="1">
      <c r="A1040" s="150">
        <v>21502</v>
      </c>
      <c r="B1040" s="88" t="s">
        <v>474</v>
      </c>
      <c r="C1040" s="92">
        <f>SUM(C1041:C1055)</f>
        <v>0</v>
      </c>
      <c r="D1040" s="86"/>
      <c r="E1040" s="86"/>
    </row>
    <row r="1041" spans="1:5" ht="14.25" customHeight="1">
      <c r="A1041" s="150">
        <v>2150201</v>
      </c>
      <c r="B1041" s="88" t="s">
        <v>232</v>
      </c>
      <c r="C1041" s="92">
        <v>0</v>
      </c>
      <c r="D1041" s="86"/>
      <c r="E1041" s="86"/>
    </row>
    <row r="1042" spans="1:5" ht="14.25" customHeight="1">
      <c r="A1042" s="150">
        <v>2150202</v>
      </c>
      <c r="B1042" s="88" t="s">
        <v>27</v>
      </c>
      <c r="C1042" s="92">
        <v>0</v>
      </c>
      <c r="D1042" s="86"/>
      <c r="E1042" s="86"/>
    </row>
    <row r="1043" spans="1:5" ht="14.25" customHeight="1">
      <c r="A1043" s="150">
        <v>2150203</v>
      </c>
      <c r="B1043" s="88" t="s">
        <v>252</v>
      </c>
      <c r="C1043" s="92">
        <v>0</v>
      </c>
      <c r="D1043" s="86"/>
      <c r="E1043" s="86"/>
    </row>
    <row r="1044" spans="1:5" ht="14.25" customHeight="1">
      <c r="A1044" s="150">
        <v>2150204</v>
      </c>
      <c r="B1044" s="88" t="s">
        <v>1143</v>
      </c>
      <c r="C1044" s="92">
        <v>0</v>
      </c>
      <c r="D1044" s="86"/>
      <c r="E1044" s="86"/>
    </row>
    <row r="1045" spans="1:5" ht="14.25" customHeight="1">
      <c r="A1045" s="150">
        <v>2150205</v>
      </c>
      <c r="B1045" s="88" t="s">
        <v>1144</v>
      </c>
      <c r="C1045" s="92">
        <v>0</v>
      </c>
      <c r="D1045" s="86"/>
      <c r="E1045" s="86"/>
    </row>
    <row r="1046" spans="1:5" ht="14.25" customHeight="1">
      <c r="A1046" s="150">
        <v>2150206</v>
      </c>
      <c r="B1046" s="88" t="s">
        <v>1145</v>
      </c>
      <c r="C1046" s="92">
        <v>0</v>
      </c>
      <c r="D1046" s="86"/>
      <c r="E1046" s="86"/>
    </row>
    <row r="1047" spans="1:5" ht="14.25" customHeight="1">
      <c r="A1047" s="150">
        <v>2150207</v>
      </c>
      <c r="B1047" s="88" t="s">
        <v>1146</v>
      </c>
      <c r="C1047" s="92">
        <v>0</v>
      </c>
      <c r="D1047" s="86"/>
      <c r="E1047" s="86"/>
    </row>
    <row r="1048" spans="1:5" ht="14.25" customHeight="1">
      <c r="A1048" s="150">
        <v>2150208</v>
      </c>
      <c r="B1048" s="88" t="s">
        <v>1147</v>
      </c>
      <c r="C1048" s="92">
        <v>0</v>
      </c>
      <c r="D1048" s="86"/>
      <c r="E1048" s="86"/>
    </row>
    <row r="1049" spans="1:5" ht="14.25" customHeight="1">
      <c r="A1049" s="150">
        <v>2150209</v>
      </c>
      <c r="B1049" s="88" t="s">
        <v>1148</v>
      </c>
      <c r="C1049" s="92">
        <v>0</v>
      </c>
      <c r="D1049" s="86"/>
      <c r="E1049" s="86"/>
    </row>
    <row r="1050" spans="1:5" ht="14.25" customHeight="1">
      <c r="A1050" s="150">
        <v>2150210</v>
      </c>
      <c r="B1050" s="88" t="s">
        <v>1149</v>
      </c>
      <c r="C1050" s="92">
        <v>0</v>
      </c>
      <c r="D1050" s="86"/>
      <c r="E1050" s="86"/>
    </row>
    <row r="1051" spans="1:5" ht="14.25" customHeight="1">
      <c r="A1051" s="150">
        <v>2150212</v>
      </c>
      <c r="B1051" s="88" t="s">
        <v>1150</v>
      </c>
      <c r="C1051" s="92">
        <v>0</v>
      </c>
      <c r="D1051" s="86"/>
      <c r="E1051" s="86"/>
    </row>
    <row r="1052" spans="1:5" ht="14.25" customHeight="1">
      <c r="A1052" s="150">
        <v>2150213</v>
      </c>
      <c r="B1052" s="88" t="s">
        <v>1151</v>
      </c>
      <c r="C1052" s="92">
        <v>0</v>
      </c>
      <c r="D1052" s="86"/>
      <c r="E1052" s="86"/>
    </row>
    <row r="1053" spans="1:5" ht="14.25" customHeight="1">
      <c r="A1053" s="150">
        <v>2150214</v>
      </c>
      <c r="B1053" s="88" t="s">
        <v>1152</v>
      </c>
      <c r="C1053" s="92">
        <v>0</v>
      </c>
      <c r="D1053" s="86"/>
      <c r="E1053" s="86"/>
    </row>
    <row r="1054" spans="1:5" ht="14.25" customHeight="1">
      <c r="A1054" s="150">
        <v>2150215</v>
      </c>
      <c r="B1054" s="88" t="s">
        <v>1153</v>
      </c>
      <c r="C1054" s="92">
        <v>0</v>
      </c>
      <c r="D1054" s="86"/>
      <c r="E1054" s="86"/>
    </row>
    <row r="1055" spans="1:5" ht="14.25" customHeight="1">
      <c r="A1055" s="150">
        <v>2150299</v>
      </c>
      <c r="B1055" s="88" t="s">
        <v>475</v>
      </c>
      <c r="C1055" s="92">
        <v>0</v>
      </c>
      <c r="D1055" s="86"/>
      <c r="E1055" s="86"/>
    </row>
    <row r="1056" spans="1:5" ht="14.25" customHeight="1">
      <c r="A1056" s="150">
        <v>21503</v>
      </c>
      <c r="B1056" s="88" t="s">
        <v>1154</v>
      </c>
      <c r="C1056" s="92">
        <f>SUM(C1057:C1060)</f>
        <v>0</v>
      </c>
      <c r="D1056" s="86"/>
      <c r="E1056" s="86"/>
    </row>
    <row r="1057" spans="1:3" ht="14.25">
      <c r="A1057" s="150">
        <v>2150301</v>
      </c>
      <c r="B1057" s="88" t="s">
        <v>232</v>
      </c>
      <c r="C1057" s="92">
        <v>0</v>
      </c>
    </row>
    <row r="1058" spans="1:5" ht="14.25" customHeight="1">
      <c r="A1058" s="150">
        <v>2150302</v>
      </c>
      <c r="B1058" s="88" t="s">
        <v>27</v>
      </c>
      <c r="C1058" s="92">
        <v>0</v>
      </c>
      <c r="D1058" s="86"/>
      <c r="E1058" s="86"/>
    </row>
    <row r="1059" spans="1:5" ht="14.25" customHeight="1">
      <c r="A1059" s="150">
        <v>2150303</v>
      </c>
      <c r="B1059" s="88" t="s">
        <v>252</v>
      </c>
      <c r="C1059" s="92">
        <v>0</v>
      </c>
      <c r="D1059" s="86"/>
      <c r="E1059" s="86"/>
    </row>
    <row r="1060" spans="1:5" ht="14.25" customHeight="1">
      <c r="A1060" s="150">
        <v>2150399</v>
      </c>
      <c r="B1060" s="88" t="s">
        <v>1155</v>
      </c>
      <c r="C1060" s="92">
        <v>0</v>
      </c>
      <c r="D1060" s="86"/>
      <c r="E1060" s="86"/>
    </row>
    <row r="1061" spans="1:5" ht="14.25" customHeight="1">
      <c r="A1061" s="150">
        <v>21505</v>
      </c>
      <c r="B1061" s="88" t="s">
        <v>278</v>
      </c>
      <c r="C1061" s="92">
        <f>SUM(C1062:C1071)</f>
        <v>0</v>
      </c>
      <c r="D1061" s="86"/>
      <c r="E1061" s="86"/>
    </row>
    <row r="1062" spans="1:5" ht="14.25" customHeight="1">
      <c r="A1062" s="150">
        <v>2150501</v>
      </c>
      <c r="B1062" s="88" t="s">
        <v>232</v>
      </c>
      <c r="C1062" s="92">
        <v>0</v>
      </c>
      <c r="D1062" s="86"/>
      <c r="E1062" s="86"/>
    </row>
    <row r="1063" spans="1:5" ht="14.25" customHeight="1">
      <c r="A1063" s="150">
        <v>2150502</v>
      </c>
      <c r="B1063" s="88" t="s">
        <v>27</v>
      </c>
      <c r="C1063" s="92">
        <v>0</v>
      </c>
      <c r="D1063" s="86"/>
      <c r="E1063" s="86"/>
    </row>
    <row r="1064" spans="1:5" ht="14.25" customHeight="1">
      <c r="A1064" s="150">
        <v>2150503</v>
      </c>
      <c r="B1064" s="88" t="s">
        <v>252</v>
      </c>
      <c r="C1064" s="92">
        <v>0</v>
      </c>
      <c r="D1064" s="86"/>
      <c r="E1064" s="86"/>
    </row>
    <row r="1065" spans="1:3" ht="14.25">
      <c r="A1065" s="150">
        <v>2150505</v>
      </c>
      <c r="B1065" s="88" t="s">
        <v>1156</v>
      </c>
      <c r="C1065" s="92">
        <v>0</v>
      </c>
    </row>
    <row r="1066" spans="1:5" ht="14.25" customHeight="1">
      <c r="A1066" s="150">
        <v>2150507</v>
      </c>
      <c r="B1066" s="88" t="s">
        <v>1157</v>
      </c>
      <c r="C1066" s="92">
        <v>0</v>
      </c>
      <c r="D1066" s="86"/>
      <c r="E1066" s="86"/>
    </row>
    <row r="1067" spans="1:5" ht="14.25" customHeight="1">
      <c r="A1067" s="150">
        <v>2150508</v>
      </c>
      <c r="B1067" s="88" t="s">
        <v>1158</v>
      </c>
      <c r="C1067" s="92">
        <v>0</v>
      </c>
      <c r="D1067" s="86"/>
      <c r="E1067" s="86"/>
    </row>
    <row r="1068" spans="1:5" ht="14.25" customHeight="1">
      <c r="A1068" s="150">
        <v>2150516</v>
      </c>
      <c r="B1068" s="88" t="s">
        <v>1159</v>
      </c>
      <c r="C1068" s="92">
        <v>0</v>
      </c>
      <c r="D1068" s="86"/>
      <c r="E1068" s="86"/>
    </row>
    <row r="1069" spans="1:5" ht="14.25" customHeight="1">
      <c r="A1069" s="150">
        <v>2150517</v>
      </c>
      <c r="B1069" s="88" t="s">
        <v>1160</v>
      </c>
      <c r="C1069" s="92">
        <v>0</v>
      </c>
      <c r="D1069" s="86"/>
      <c r="E1069" s="86"/>
    </row>
    <row r="1070" spans="1:5" ht="14.25" customHeight="1">
      <c r="A1070" s="150">
        <v>2150550</v>
      </c>
      <c r="B1070" s="88" t="s">
        <v>248</v>
      </c>
      <c r="C1070" s="92">
        <v>0</v>
      </c>
      <c r="D1070" s="86"/>
      <c r="E1070" s="86"/>
    </row>
    <row r="1071" spans="1:5" ht="14.25" customHeight="1">
      <c r="A1071" s="150">
        <v>2150599</v>
      </c>
      <c r="B1071" s="88" t="s">
        <v>476</v>
      </c>
      <c r="C1071" s="92">
        <v>0</v>
      </c>
      <c r="D1071" s="86"/>
      <c r="E1071" s="86"/>
    </row>
    <row r="1072" spans="1:5" ht="14.25" customHeight="1">
      <c r="A1072" s="150">
        <v>21507</v>
      </c>
      <c r="B1072" s="88" t="s">
        <v>58</v>
      </c>
      <c r="C1072" s="92">
        <f>SUM(C1073:C1078)</f>
        <v>0</v>
      </c>
      <c r="D1072" s="86"/>
      <c r="E1072" s="86"/>
    </row>
    <row r="1073" spans="1:5" ht="14.25" customHeight="1">
      <c r="A1073" s="150">
        <v>2150701</v>
      </c>
      <c r="B1073" s="88" t="s">
        <v>232</v>
      </c>
      <c r="C1073" s="92">
        <v>0</v>
      </c>
      <c r="D1073" s="86"/>
      <c r="E1073" s="86"/>
    </row>
    <row r="1074" spans="1:5" ht="14.25" customHeight="1">
      <c r="A1074" s="150">
        <v>2150702</v>
      </c>
      <c r="B1074" s="88" t="s">
        <v>27</v>
      </c>
      <c r="C1074" s="92">
        <v>0</v>
      </c>
      <c r="D1074" s="86"/>
      <c r="E1074" s="86"/>
    </row>
    <row r="1075" spans="1:3" ht="14.25">
      <c r="A1075" s="150">
        <v>2150703</v>
      </c>
      <c r="B1075" s="88" t="s">
        <v>252</v>
      </c>
      <c r="C1075" s="92">
        <v>0</v>
      </c>
    </row>
    <row r="1076" spans="1:3" ht="14.25">
      <c r="A1076" s="150">
        <v>2150704</v>
      </c>
      <c r="B1076" s="88" t="s">
        <v>1161</v>
      </c>
      <c r="C1076" s="92">
        <v>0</v>
      </c>
    </row>
    <row r="1077" spans="1:5" ht="14.25" customHeight="1">
      <c r="A1077" s="150">
        <v>2150705</v>
      </c>
      <c r="B1077" s="88" t="s">
        <v>1162</v>
      </c>
      <c r="C1077" s="92">
        <v>0</v>
      </c>
      <c r="D1077" s="86"/>
      <c r="E1077" s="86"/>
    </row>
    <row r="1078" spans="1:5" ht="14.25" customHeight="1">
      <c r="A1078" s="150">
        <v>2150799</v>
      </c>
      <c r="B1078" s="88" t="s">
        <v>179</v>
      </c>
      <c r="C1078" s="92">
        <v>0</v>
      </c>
      <c r="D1078" s="86"/>
      <c r="E1078" s="86"/>
    </row>
    <row r="1079" spans="1:5" ht="14.25" customHeight="1">
      <c r="A1079" s="150">
        <v>21508</v>
      </c>
      <c r="B1079" s="88" t="s">
        <v>173</v>
      </c>
      <c r="C1079" s="92">
        <f>SUM(C1080:C1086)</f>
        <v>537</v>
      </c>
      <c r="D1079" s="86"/>
      <c r="E1079" s="86"/>
    </row>
    <row r="1080" spans="1:3" ht="14.25">
      <c r="A1080" s="150">
        <v>2150801</v>
      </c>
      <c r="B1080" s="88" t="s">
        <v>232</v>
      </c>
      <c r="C1080" s="92">
        <v>213</v>
      </c>
    </row>
    <row r="1081" spans="1:5" ht="14.25" customHeight="1">
      <c r="A1081" s="150">
        <v>2150802</v>
      </c>
      <c r="B1081" s="88" t="s">
        <v>27</v>
      </c>
      <c r="C1081" s="92">
        <v>0</v>
      </c>
      <c r="D1081" s="86"/>
      <c r="E1081" s="86"/>
    </row>
    <row r="1082" spans="1:3" ht="14.25">
      <c r="A1082" s="150">
        <v>2150803</v>
      </c>
      <c r="B1082" s="88" t="s">
        <v>252</v>
      </c>
      <c r="C1082" s="92">
        <v>0</v>
      </c>
    </row>
    <row r="1083" spans="1:5" ht="14.25" customHeight="1">
      <c r="A1083" s="150">
        <v>2150804</v>
      </c>
      <c r="B1083" s="88" t="s">
        <v>1163</v>
      </c>
      <c r="C1083" s="92">
        <v>0</v>
      </c>
      <c r="D1083" s="86"/>
      <c r="E1083" s="86"/>
    </row>
    <row r="1084" spans="1:5" ht="14.25" customHeight="1">
      <c r="A1084" s="150">
        <v>2150805</v>
      </c>
      <c r="B1084" s="88" t="s">
        <v>68</v>
      </c>
      <c r="C1084" s="92">
        <v>0</v>
      </c>
      <c r="D1084" s="86"/>
      <c r="E1084" s="86"/>
    </row>
    <row r="1085" spans="1:5" ht="14.25" customHeight="1">
      <c r="A1085" s="150">
        <v>2150806</v>
      </c>
      <c r="B1085" s="88" t="s">
        <v>1164</v>
      </c>
      <c r="C1085" s="92">
        <v>0</v>
      </c>
      <c r="D1085" s="86"/>
      <c r="E1085" s="86"/>
    </row>
    <row r="1086" spans="1:5" ht="14.25" customHeight="1">
      <c r="A1086" s="150">
        <v>2150899</v>
      </c>
      <c r="B1086" s="88" t="s">
        <v>605</v>
      </c>
      <c r="C1086" s="92">
        <v>324</v>
      </c>
      <c r="D1086" s="86"/>
      <c r="E1086" s="86"/>
    </row>
    <row r="1087" spans="1:5" ht="14.25" customHeight="1">
      <c r="A1087" s="150">
        <v>21599</v>
      </c>
      <c r="B1087" s="88" t="s">
        <v>606</v>
      </c>
      <c r="C1087" s="92">
        <f>SUM(C1088:C1092)</f>
        <v>0</v>
      </c>
      <c r="D1087" s="86"/>
      <c r="E1087" s="86"/>
    </row>
    <row r="1088" spans="1:5" ht="14.25" customHeight="1">
      <c r="A1088" s="150">
        <v>2159901</v>
      </c>
      <c r="B1088" s="88" t="s">
        <v>1165</v>
      </c>
      <c r="C1088" s="92">
        <v>0</v>
      </c>
      <c r="D1088" s="86"/>
      <c r="E1088" s="86"/>
    </row>
    <row r="1089" spans="1:5" s="129" customFormat="1" ht="14.25">
      <c r="A1089" s="150">
        <v>2159904</v>
      </c>
      <c r="B1089" s="88" t="s">
        <v>1166</v>
      </c>
      <c r="C1089" s="92">
        <v>0</v>
      </c>
      <c r="D1089" s="203"/>
      <c r="E1089" s="203"/>
    </row>
    <row r="1090" spans="1:3" ht="14.25">
      <c r="A1090" s="150">
        <v>2159905</v>
      </c>
      <c r="B1090" s="88" t="s">
        <v>1167</v>
      </c>
      <c r="C1090" s="92">
        <v>0</v>
      </c>
    </row>
    <row r="1091" spans="1:3" ht="14.25">
      <c r="A1091" s="150">
        <v>2159906</v>
      </c>
      <c r="B1091" s="88" t="s">
        <v>1168</v>
      </c>
      <c r="C1091" s="92">
        <v>0</v>
      </c>
    </row>
    <row r="1092" spans="1:5" ht="14.25" customHeight="1">
      <c r="A1092" s="150">
        <v>2159999</v>
      </c>
      <c r="B1092" s="88" t="s">
        <v>607</v>
      </c>
      <c r="C1092" s="92">
        <v>0</v>
      </c>
      <c r="D1092" s="86"/>
      <c r="E1092" s="86"/>
    </row>
    <row r="1093" spans="1:5" ht="14.25" customHeight="1">
      <c r="A1093" s="150">
        <v>216</v>
      </c>
      <c r="B1093" s="130" t="s">
        <v>1325</v>
      </c>
      <c r="C1093" s="131">
        <f>SUM(C1094,C1104,C1110)</f>
        <v>1256</v>
      </c>
      <c r="D1093" s="86"/>
      <c r="E1093" s="86"/>
    </row>
    <row r="1094" spans="1:5" ht="14.25" customHeight="1">
      <c r="A1094" s="150">
        <v>21602</v>
      </c>
      <c r="B1094" s="88" t="s">
        <v>86</v>
      </c>
      <c r="C1094" s="92">
        <f>SUM(C1095:C1103)</f>
        <v>1256</v>
      </c>
      <c r="D1094" s="86"/>
      <c r="E1094" s="86"/>
    </row>
    <row r="1095" spans="1:5" ht="14.25" customHeight="1">
      <c r="A1095" s="150">
        <v>2160201</v>
      </c>
      <c r="B1095" s="88" t="s">
        <v>232</v>
      </c>
      <c r="C1095" s="92">
        <v>337</v>
      </c>
      <c r="D1095" s="86"/>
      <c r="E1095" s="86"/>
    </row>
    <row r="1096" spans="1:5" ht="14.25" customHeight="1">
      <c r="A1096" s="150">
        <v>2160202</v>
      </c>
      <c r="B1096" s="88" t="s">
        <v>27</v>
      </c>
      <c r="C1096" s="92">
        <v>0</v>
      </c>
      <c r="D1096" s="86"/>
      <c r="E1096" s="86"/>
    </row>
    <row r="1097" spans="1:5" ht="14.25" customHeight="1">
      <c r="A1097" s="150">
        <v>2160203</v>
      </c>
      <c r="B1097" s="88" t="s">
        <v>252</v>
      </c>
      <c r="C1097" s="92">
        <v>0</v>
      </c>
      <c r="D1097" s="86"/>
      <c r="E1097" s="86"/>
    </row>
    <row r="1098" spans="1:5" ht="14.25" customHeight="1">
      <c r="A1098" s="150">
        <v>2160216</v>
      </c>
      <c r="B1098" s="88" t="s">
        <v>1169</v>
      </c>
      <c r="C1098" s="92">
        <v>0</v>
      </c>
      <c r="D1098" s="86"/>
      <c r="E1098" s="86"/>
    </row>
    <row r="1099" spans="1:3" ht="14.25">
      <c r="A1099" s="150">
        <v>2160217</v>
      </c>
      <c r="B1099" s="88" t="s">
        <v>1170</v>
      </c>
      <c r="C1099" s="92">
        <v>0</v>
      </c>
    </row>
    <row r="1100" spans="1:3" ht="14.25">
      <c r="A1100" s="150">
        <v>2160218</v>
      </c>
      <c r="B1100" s="88" t="s">
        <v>1171</v>
      </c>
      <c r="C1100" s="92">
        <v>0</v>
      </c>
    </row>
    <row r="1101" spans="1:5" ht="14.25" customHeight="1">
      <c r="A1101" s="150">
        <v>2160219</v>
      </c>
      <c r="B1101" s="88" t="s">
        <v>1172</v>
      </c>
      <c r="C1101" s="92">
        <v>0</v>
      </c>
      <c r="D1101" s="86"/>
      <c r="E1101" s="86"/>
    </row>
    <row r="1102" spans="1:5" ht="14.25" customHeight="1">
      <c r="A1102" s="150">
        <v>2160250</v>
      </c>
      <c r="B1102" s="88" t="s">
        <v>248</v>
      </c>
      <c r="C1102" s="92">
        <v>0</v>
      </c>
      <c r="D1102" s="86"/>
      <c r="E1102" s="86"/>
    </row>
    <row r="1103" spans="1:5" ht="14.25" customHeight="1">
      <c r="A1103" s="150">
        <v>2160299</v>
      </c>
      <c r="B1103" s="88" t="s">
        <v>95</v>
      </c>
      <c r="C1103" s="92">
        <v>919</v>
      </c>
      <c r="D1103" s="86"/>
      <c r="E1103" s="86"/>
    </row>
    <row r="1104" spans="1:5" ht="14.25" customHeight="1">
      <c r="A1104" s="150">
        <v>21606</v>
      </c>
      <c r="B1104" s="88" t="s">
        <v>172</v>
      </c>
      <c r="C1104" s="92">
        <f>SUM(C1105:C1109)</f>
        <v>0</v>
      </c>
      <c r="D1104" s="86"/>
      <c r="E1104" s="86"/>
    </row>
    <row r="1105" spans="1:3" ht="14.25">
      <c r="A1105" s="150">
        <v>2160601</v>
      </c>
      <c r="B1105" s="88" t="s">
        <v>232</v>
      </c>
      <c r="C1105" s="92">
        <v>0</v>
      </c>
    </row>
    <row r="1106" spans="1:5" ht="14.25" customHeight="1">
      <c r="A1106" s="150">
        <v>2160602</v>
      </c>
      <c r="B1106" s="88" t="s">
        <v>27</v>
      </c>
      <c r="C1106" s="92">
        <v>0</v>
      </c>
      <c r="D1106" s="86"/>
      <c r="E1106" s="86"/>
    </row>
    <row r="1107" spans="1:5" ht="14.25" customHeight="1">
      <c r="A1107" s="150">
        <v>2160603</v>
      </c>
      <c r="B1107" s="88" t="s">
        <v>252</v>
      </c>
      <c r="C1107" s="92">
        <v>0</v>
      </c>
      <c r="D1107" s="86"/>
      <c r="E1107" s="86"/>
    </row>
    <row r="1108" spans="1:5" ht="14.25" customHeight="1">
      <c r="A1108" s="150">
        <v>2160607</v>
      </c>
      <c r="B1108" s="88" t="s">
        <v>1173</v>
      </c>
      <c r="C1108" s="92">
        <v>0</v>
      </c>
      <c r="D1108" s="86"/>
      <c r="E1108" s="86"/>
    </row>
    <row r="1109" spans="1:5" ht="14.25" customHeight="1">
      <c r="A1109" s="150">
        <v>2160699</v>
      </c>
      <c r="B1109" s="88" t="s">
        <v>31</v>
      </c>
      <c r="C1109" s="92">
        <v>0</v>
      </c>
      <c r="D1109" s="86"/>
      <c r="E1109" s="86"/>
    </row>
    <row r="1110" spans="1:5" ht="14.25" customHeight="1">
      <c r="A1110" s="150">
        <v>21699</v>
      </c>
      <c r="B1110" s="88" t="s">
        <v>608</v>
      </c>
      <c r="C1110" s="92">
        <f>SUM(C1111:C1112)</f>
        <v>0</v>
      </c>
      <c r="D1110" s="86"/>
      <c r="E1110" s="86"/>
    </row>
    <row r="1111" spans="1:5" ht="14.25" customHeight="1">
      <c r="A1111" s="150">
        <v>2169901</v>
      </c>
      <c r="B1111" s="88" t="s">
        <v>1174</v>
      </c>
      <c r="C1111" s="92">
        <v>0</v>
      </c>
      <c r="D1111" s="86"/>
      <c r="E1111" s="86"/>
    </row>
    <row r="1112" spans="1:5" ht="14.25" customHeight="1">
      <c r="A1112" s="150">
        <v>2169999</v>
      </c>
      <c r="B1112" s="88" t="s">
        <v>609</v>
      </c>
      <c r="C1112" s="92">
        <v>0</v>
      </c>
      <c r="D1112" s="86"/>
      <c r="E1112" s="86"/>
    </row>
    <row r="1113" spans="1:5" ht="14.25" customHeight="1">
      <c r="A1113" s="150">
        <v>217</v>
      </c>
      <c r="B1113" s="88" t="s">
        <v>1175</v>
      </c>
      <c r="C1113" s="92">
        <f>SUM(C1114,C1121,C1131,C1137,C1140)</f>
        <v>0</v>
      </c>
      <c r="D1113" s="86"/>
      <c r="E1113" s="86"/>
    </row>
    <row r="1114" spans="1:5" ht="14.25" customHeight="1">
      <c r="A1114" s="150">
        <v>21701</v>
      </c>
      <c r="B1114" s="88" t="s">
        <v>1176</v>
      </c>
      <c r="C1114" s="92">
        <f>SUM(C1115:C1120)</f>
        <v>0</v>
      </c>
      <c r="D1114" s="86"/>
      <c r="E1114" s="86"/>
    </row>
    <row r="1115" spans="1:5" ht="14.25" customHeight="1">
      <c r="A1115" s="150">
        <v>2170101</v>
      </c>
      <c r="B1115" s="88" t="s">
        <v>232</v>
      </c>
      <c r="C1115" s="92">
        <v>0</v>
      </c>
      <c r="D1115" s="86"/>
      <c r="E1115" s="86"/>
    </row>
    <row r="1116" spans="1:5" ht="14.25" customHeight="1">
      <c r="A1116" s="150">
        <v>2170102</v>
      </c>
      <c r="B1116" s="88" t="s">
        <v>27</v>
      </c>
      <c r="C1116" s="92">
        <v>0</v>
      </c>
      <c r="D1116" s="86"/>
      <c r="E1116" s="86"/>
    </row>
    <row r="1117" spans="1:5" ht="14.25" customHeight="1">
      <c r="A1117" s="150">
        <v>2170103</v>
      </c>
      <c r="B1117" s="88" t="s">
        <v>252</v>
      </c>
      <c r="C1117" s="92">
        <v>0</v>
      </c>
      <c r="D1117" s="86"/>
      <c r="E1117" s="86"/>
    </row>
    <row r="1118" spans="1:5" ht="14.25" customHeight="1">
      <c r="A1118" s="150">
        <v>2170104</v>
      </c>
      <c r="B1118" s="88" t="s">
        <v>1177</v>
      </c>
      <c r="C1118" s="92">
        <v>0</v>
      </c>
      <c r="D1118" s="86"/>
      <c r="E1118" s="86"/>
    </row>
    <row r="1119" spans="1:5" ht="14.25" customHeight="1">
      <c r="A1119" s="150">
        <v>2170150</v>
      </c>
      <c r="B1119" s="88" t="s">
        <v>248</v>
      </c>
      <c r="C1119" s="92">
        <v>0</v>
      </c>
      <c r="D1119" s="86"/>
      <c r="E1119" s="86"/>
    </row>
    <row r="1120" spans="1:5" ht="14.25" customHeight="1">
      <c r="A1120" s="150">
        <v>2170199</v>
      </c>
      <c r="B1120" s="88" t="s">
        <v>1178</v>
      </c>
      <c r="C1120" s="92">
        <v>0</v>
      </c>
      <c r="D1120" s="86"/>
      <c r="E1120" s="86"/>
    </row>
    <row r="1121" spans="1:5" ht="14.25" customHeight="1">
      <c r="A1121" s="150">
        <v>21702</v>
      </c>
      <c r="B1121" s="88" t="s">
        <v>1179</v>
      </c>
      <c r="C1121" s="92">
        <f>SUM(C1122:C1130)</f>
        <v>0</v>
      </c>
      <c r="D1121" s="86"/>
      <c r="E1121" s="86"/>
    </row>
    <row r="1122" spans="1:5" ht="14.25" customHeight="1">
      <c r="A1122" s="150">
        <v>2170201</v>
      </c>
      <c r="B1122" s="88" t="s">
        <v>1180</v>
      </c>
      <c r="C1122" s="92">
        <v>0</v>
      </c>
      <c r="D1122" s="86"/>
      <c r="E1122" s="86"/>
    </row>
    <row r="1123" spans="1:5" ht="14.25" customHeight="1">
      <c r="A1123" s="150">
        <v>2170202</v>
      </c>
      <c r="B1123" s="88" t="s">
        <v>1181</v>
      </c>
      <c r="C1123" s="92">
        <v>0</v>
      </c>
      <c r="D1123" s="86"/>
      <c r="E1123" s="86"/>
    </row>
    <row r="1124" spans="1:5" ht="14.25" customHeight="1">
      <c r="A1124" s="150">
        <v>2170203</v>
      </c>
      <c r="B1124" s="88" t="s">
        <v>1182</v>
      </c>
      <c r="C1124" s="92">
        <v>0</v>
      </c>
      <c r="D1124" s="86"/>
      <c r="E1124" s="86"/>
    </row>
    <row r="1125" spans="1:5" ht="14.25" customHeight="1">
      <c r="A1125" s="150">
        <v>2170204</v>
      </c>
      <c r="B1125" s="88" t="s">
        <v>1183</v>
      </c>
      <c r="C1125" s="92">
        <v>0</v>
      </c>
      <c r="D1125" s="86"/>
      <c r="E1125" s="86"/>
    </row>
    <row r="1126" spans="1:5" ht="14.25" customHeight="1">
      <c r="A1126" s="150">
        <v>2170205</v>
      </c>
      <c r="B1126" s="88" t="s">
        <v>1184</v>
      </c>
      <c r="C1126" s="92">
        <v>0</v>
      </c>
      <c r="D1126" s="86"/>
      <c r="E1126" s="86"/>
    </row>
    <row r="1127" spans="1:5" ht="14.25" customHeight="1">
      <c r="A1127" s="150">
        <v>2170206</v>
      </c>
      <c r="B1127" s="88" t="s">
        <v>1185</v>
      </c>
      <c r="C1127" s="92">
        <v>0</v>
      </c>
      <c r="D1127" s="86"/>
      <c r="E1127" s="86"/>
    </row>
    <row r="1128" spans="1:5" ht="14.25" customHeight="1">
      <c r="A1128" s="150">
        <v>2170207</v>
      </c>
      <c r="B1128" s="88" t="s">
        <v>1186</v>
      </c>
      <c r="C1128" s="92">
        <v>0</v>
      </c>
      <c r="D1128" s="86"/>
      <c r="E1128" s="86"/>
    </row>
    <row r="1129" spans="1:5" ht="14.25" customHeight="1">
      <c r="A1129" s="150">
        <v>2170208</v>
      </c>
      <c r="B1129" s="88" t="s">
        <v>1187</v>
      </c>
      <c r="C1129" s="92">
        <v>0</v>
      </c>
      <c r="D1129" s="86"/>
      <c r="E1129" s="86"/>
    </row>
    <row r="1130" spans="1:5" ht="14.25" customHeight="1">
      <c r="A1130" s="150">
        <v>2170299</v>
      </c>
      <c r="B1130" s="88" t="s">
        <v>1188</v>
      </c>
      <c r="C1130" s="92">
        <v>0</v>
      </c>
      <c r="D1130" s="86"/>
      <c r="E1130" s="86"/>
    </row>
    <row r="1131" spans="1:5" ht="14.25" customHeight="1">
      <c r="A1131" s="150">
        <v>21703</v>
      </c>
      <c r="B1131" s="88" t="s">
        <v>1189</v>
      </c>
      <c r="C1131" s="92">
        <f>SUM(C1132:C1136)</f>
        <v>0</v>
      </c>
      <c r="D1131" s="86"/>
      <c r="E1131" s="86"/>
    </row>
    <row r="1132" spans="1:5" ht="14.25" customHeight="1">
      <c r="A1132" s="150">
        <v>2170301</v>
      </c>
      <c r="B1132" s="88" t="s">
        <v>1190</v>
      </c>
      <c r="C1132" s="92">
        <v>0</v>
      </c>
      <c r="D1132" s="86"/>
      <c r="E1132" s="86"/>
    </row>
    <row r="1133" spans="1:5" ht="14.25" customHeight="1">
      <c r="A1133" s="150">
        <v>2170302</v>
      </c>
      <c r="B1133" s="88" t="s">
        <v>1191</v>
      </c>
      <c r="C1133" s="92">
        <v>0</v>
      </c>
      <c r="D1133" s="86"/>
      <c r="E1133" s="86"/>
    </row>
    <row r="1134" spans="1:5" ht="14.25" customHeight="1">
      <c r="A1134" s="150">
        <v>2170303</v>
      </c>
      <c r="B1134" s="88" t="s">
        <v>1192</v>
      </c>
      <c r="C1134" s="92">
        <v>0</v>
      </c>
      <c r="D1134" s="86"/>
      <c r="E1134" s="86"/>
    </row>
    <row r="1135" spans="1:5" ht="14.25" customHeight="1">
      <c r="A1135" s="150">
        <v>2170304</v>
      </c>
      <c r="B1135" s="88" t="s">
        <v>1193</v>
      </c>
      <c r="C1135" s="92">
        <v>0</v>
      </c>
      <c r="D1135" s="86"/>
      <c r="E1135" s="86"/>
    </row>
    <row r="1136" spans="1:5" ht="14.25" customHeight="1">
      <c r="A1136" s="150">
        <v>2170399</v>
      </c>
      <c r="B1136" s="88" t="s">
        <v>1194</v>
      </c>
      <c r="C1136" s="92">
        <v>0</v>
      </c>
      <c r="D1136" s="86"/>
      <c r="E1136" s="86"/>
    </row>
    <row r="1137" spans="1:5" ht="14.25" customHeight="1">
      <c r="A1137" s="150">
        <v>21704</v>
      </c>
      <c r="B1137" s="88" t="s">
        <v>1195</v>
      </c>
      <c r="C1137" s="92">
        <f>SUM(C1138:C1139)</f>
        <v>0</v>
      </c>
      <c r="D1137" s="86"/>
      <c r="E1137" s="86"/>
    </row>
    <row r="1138" spans="1:5" ht="14.25" customHeight="1">
      <c r="A1138" s="150">
        <v>2170401</v>
      </c>
      <c r="B1138" s="88" t="s">
        <v>1196</v>
      </c>
      <c r="C1138" s="92">
        <v>0</v>
      </c>
      <c r="D1138" s="86"/>
      <c r="E1138" s="86"/>
    </row>
    <row r="1139" spans="1:5" ht="14.25" customHeight="1">
      <c r="A1139" s="150">
        <v>2170499</v>
      </c>
      <c r="B1139" s="88" t="s">
        <v>1197</v>
      </c>
      <c r="C1139" s="92">
        <v>0</v>
      </c>
      <c r="D1139" s="86"/>
      <c r="E1139" s="86"/>
    </row>
    <row r="1140" spans="1:5" ht="14.25" customHeight="1">
      <c r="A1140" s="150">
        <v>21799</v>
      </c>
      <c r="B1140" s="88" t="s">
        <v>610</v>
      </c>
      <c r="C1140" s="92">
        <f>SUM(C1141:C1142)</f>
        <v>0</v>
      </c>
      <c r="D1140" s="86"/>
      <c r="E1140" s="86"/>
    </row>
    <row r="1141" spans="1:5" ht="14.25" customHeight="1">
      <c r="A1141" s="150">
        <v>2179902</v>
      </c>
      <c r="B1141" s="88" t="s">
        <v>611</v>
      </c>
      <c r="C1141" s="92">
        <v>0</v>
      </c>
      <c r="D1141" s="86"/>
      <c r="E1141" s="86"/>
    </row>
    <row r="1142" spans="1:5" ht="14.25" customHeight="1">
      <c r="A1142" s="150">
        <v>2179999</v>
      </c>
      <c r="B1142" s="88" t="s">
        <v>1198</v>
      </c>
      <c r="C1142" s="92">
        <v>0</v>
      </c>
      <c r="D1142" s="86"/>
      <c r="E1142" s="86"/>
    </row>
    <row r="1143" spans="1:5" ht="14.25" customHeight="1">
      <c r="A1143" s="150">
        <v>219</v>
      </c>
      <c r="B1143" s="88" t="s">
        <v>1199</v>
      </c>
      <c r="C1143" s="92">
        <f>SUM(C1144:C1152)</f>
        <v>0</v>
      </c>
      <c r="D1143" s="86"/>
      <c r="E1143" s="86"/>
    </row>
    <row r="1144" spans="1:5" ht="14.25" customHeight="1">
      <c r="A1144" s="150">
        <v>21901</v>
      </c>
      <c r="B1144" s="88" t="s">
        <v>1200</v>
      </c>
      <c r="C1144" s="92">
        <v>0</v>
      </c>
      <c r="D1144" s="86"/>
      <c r="E1144" s="86"/>
    </row>
    <row r="1145" spans="1:5" ht="14.25" customHeight="1">
      <c r="A1145" s="150">
        <v>21902</v>
      </c>
      <c r="B1145" s="88" t="s">
        <v>1201</v>
      </c>
      <c r="C1145" s="92">
        <v>0</v>
      </c>
      <c r="D1145" s="86"/>
      <c r="E1145" s="86"/>
    </row>
    <row r="1146" spans="1:5" ht="14.25" customHeight="1">
      <c r="A1146" s="150">
        <v>21903</v>
      </c>
      <c r="B1146" s="88" t="s">
        <v>1202</v>
      </c>
      <c r="C1146" s="92">
        <v>0</v>
      </c>
      <c r="D1146" s="86"/>
      <c r="E1146" s="86"/>
    </row>
    <row r="1147" spans="1:5" ht="14.25" customHeight="1">
      <c r="A1147" s="150">
        <v>21904</v>
      </c>
      <c r="B1147" s="88" t="s">
        <v>1203</v>
      </c>
      <c r="C1147" s="92">
        <v>0</v>
      </c>
      <c r="D1147" s="86"/>
      <c r="E1147" s="86"/>
    </row>
    <row r="1148" spans="1:5" ht="14.25" customHeight="1">
      <c r="A1148" s="150">
        <v>21905</v>
      </c>
      <c r="B1148" s="88" t="s">
        <v>1204</v>
      </c>
      <c r="C1148" s="92">
        <v>0</v>
      </c>
      <c r="D1148" s="86"/>
      <c r="E1148" s="86"/>
    </row>
    <row r="1149" spans="1:5" s="129" customFormat="1" ht="14.25">
      <c r="A1149" s="150">
        <v>21906</v>
      </c>
      <c r="B1149" s="88" t="s">
        <v>1205</v>
      </c>
      <c r="C1149" s="92">
        <v>0</v>
      </c>
      <c r="D1149" s="203"/>
      <c r="E1149" s="203"/>
    </row>
    <row r="1150" spans="1:3" ht="14.25">
      <c r="A1150" s="150">
        <v>21907</v>
      </c>
      <c r="B1150" s="88" t="s">
        <v>1206</v>
      </c>
      <c r="C1150" s="92">
        <v>0</v>
      </c>
    </row>
    <row r="1151" spans="1:3" ht="14.25">
      <c r="A1151" s="150">
        <v>21908</v>
      </c>
      <c r="B1151" s="88" t="s">
        <v>1207</v>
      </c>
      <c r="C1151" s="92">
        <v>0</v>
      </c>
    </row>
    <row r="1152" spans="1:3" ht="14.25">
      <c r="A1152" s="150">
        <v>21999</v>
      </c>
      <c r="B1152" s="88" t="s">
        <v>1208</v>
      </c>
      <c r="C1152" s="92">
        <v>0</v>
      </c>
    </row>
    <row r="1153" spans="1:5" ht="14.25" customHeight="1">
      <c r="A1153" s="150">
        <v>220</v>
      </c>
      <c r="B1153" s="130" t="s">
        <v>1326</v>
      </c>
      <c r="C1153" s="131">
        <f>SUM(C1154,C1181,C1196)</f>
        <v>3954</v>
      </c>
      <c r="D1153" s="86"/>
      <c r="E1153" s="86"/>
    </row>
    <row r="1154" spans="1:3" ht="14.25">
      <c r="A1154" s="150">
        <v>22001</v>
      </c>
      <c r="B1154" s="88" t="s">
        <v>477</v>
      </c>
      <c r="C1154" s="92">
        <f>SUM(C1155:C1180)</f>
        <v>3671</v>
      </c>
    </row>
    <row r="1155" spans="1:3" ht="14.25">
      <c r="A1155" s="150">
        <v>2200101</v>
      </c>
      <c r="B1155" s="88" t="s">
        <v>232</v>
      </c>
      <c r="C1155" s="92">
        <v>539</v>
      </c>
    </row>
    <row r="1156" spans="1:5" ht="14.25" customHeight="1">
      <c r="A1156" s="150">
        <v>2200102</v>
      </c>
      <c r="B1156" s="88" t="s">
        <v>27</v>
      </c>
      <c r="C1156" s="92">
        <v>160</v>
      </c>
      <c r="D1156" s="86"/>
      <c r="E1156" s="86"/>
    </row>
    <row r="1157" spans="1:5" ht="14.25" customHeight="1">
      <c r="A1157" s="150">
        <v>2200103</v>
      </c>
      <c r="B1157" s="88" t="s">
        <v>252</v>
      </c>
      <c r="C1157" s="92">
        <v>0</v>
      </c>
      <c r="D1157" s="86"/>
      <c r="E1157" s="86"/>
    </row>
    <row r="1158" spans="1:5" ht="14.25" customHeight="1">
      <c r="A1158" s="150">
        <v>2200104</v>
      </c>
      <c r="B1158" s="88" t="s">
        <v>478</v>
      </c>
      <c r="C1158" s="92">
        <v>200</v>
      </c>
      <c r="D1158" s="86"/>
      <c r="E1158" s="86"/>
    </row>
    <row r="1159" spans="1:5" ht="14.25" customHeight="1">
      <c r="A1159" s="150">
        <v>2200106</v>
      </c>
      <c r="B1159" s="88" t="s">
        <v>612</v>
      </c>
      <c r="C1159" s="92">
        <v>100</v>
      </c>
      <c r="D1159" s="86"/>
      <c r="E1159" s="86"/>
    </row>
    <row r="1160" spans="1:5" ht="14.25" customHeight="1">
      <c r="A1160" s="150">
        <v>2200107</v>
      </c>
      <c r="B1160" s="88" t="s">
        <v>1209</v>
      </c>
      <c r="C1160" s="92">
        <v>0</v>
      </c>
      <c r="D1160" s="86"/>
      <c r="E1160" s="86"/>
    </row>
    <row r="1161" spans="1:5" ht="14.25" customHeight="1">
      <c r="A1161" s="150">
        <v>2200108</v>
      </c>
      <c r="B1161" s="88" t="s">
        <v>1210</v>
      </c>
      <c r="C1161" s="92">
        <v>0</v>
      </c>
      <c r="D1161" s="86"/>
      <c r="E1161" s="86"/>
    </row>
    <row r="1162" spans="1:5" ht="14.25" customHeight="1">
      <c r="A1162" s="150">
        <v>2200109</v>
      </c>
      <c r="B1162" s="88" t="s">
        <v>613</v>
      </c>
      <c r="C1162" s="92">
        <v>0</v>
      </c>
      <c r="D1162" s="86"/>
      <c r="E1162" s="86"/>
    </row>
    <row r="1163" spans="1:5" ht="14.25" customHeight="1">
      <c r="A1163" s="150">
        <v>2200112</v>
      </c>
      <c r="B1163" s="88" t="s">
        <v>1211</v>
      </c>
      <c r="C1163" s="92">
        <v>92</v>
      </c>
      <c r="D1163" s="86"/>
      <c r="E1163" s="86"/>
    </row>
    <row r="1164" spans="1:5" ht="14.25" customHeight="1">
      <c r="A1164" s="150">
        <v>2200113</v>
      </c>
      <c r="B1164" s="88" t="s">
        <v>1212</v>
      </c>
      <c r="C1164" s="92">
        <v>0</v>
      </c>
      <c r="D1164" s="86"/>
      <c r="E1164" s="86"/>
    </row>
    <row r="1165" spans="1:5" ht="14.25" customHeight="1">
      <c r="A1165" s="150">
        <v>2200114</v>
      </c>
      <c r="B1165" s="88" t="s">
        <v>1213</v>
      </c>
      <c r="C1165" s="92">
        <v>85</v>
      </c>
      <c r="D1165" s="86"/>
      <c r="E1165" s="86"/>
    </row>
    <row r="1166" spans="1:5" ht="14.25" customHeight="1">
      <c r="A1166" s="150">
        <v>2200115</v>
      </c>
      <c r="B1166" s="88" t="s">
        <v>1214</v>
      </c>
      <c r="C1166" s="92">
        <v>0</v>
      </c>
      <c r="D1166" s="86"/>
      <c r="E1166" s="86"/>
    </row>
    <row r="1167" spans="1:5" ht="14.25" customHeight="1">
      <c r="A1167" s="150">
        <v>2200116</v>
      </c>
      <c r="B1167" s="88" t="s">
        <v>1215</v>
      </c>
      <c r="C1167" s="92">
        <v>0</v>
      </c>
      <c r="D1167" s="86"/>
      <c r="E1167" s="86"/>
    </row>
    <row r="1168" spans="1:5" ht="14.25" customHeight="1">
      <c r="A1168" s="150">
        <v>2200119</v>
      </c>
      <c r="B1168" s="88" t="s">
        <v>1216</v>
      </c>
      <c r="C1168" s="92">
        <v>0</v>
      </c>
      <c r="D1168" s="86"/>
      <c r="E1168" s="86"/>
    </row>
    <row r="1169" spans="1:5" ht="14.25" customHeight="1">
      <c r="A1169" s="150">
        <v>2200120</v>
      </c>
      <c r="B1169" s="88" t="s">
        <v>1217</v>
      </c>
      <c r="C1169" s="92">
        <v>0</v>
      </c>
      <c r="D1169" s="86"/>
      <c r="E1169" s="86"/>
    </row>
    <row r="1170" spans="1:5" ht="14.25" customHeight="1">
      <c r="A1170" s="150">
        <v>2200121</v>
      </c>
      <c r="B1170" s="88" t="s">
        <v>1218</v>
      </c>
      <c r="C1170" s="92">
        <v>0</v>
      </c>
      <c r="D1170" s="86"/>
      <c r="E1170" s="86"/>
    </row>
    <row r="1171" spans="1:5" ht="14.25" customHeight="1">
      <c r="A1171" s="150">
        <v>2200122</v>
      </c>
      <c r="B1171" s="88" t="s">
        <v>1219</v>
      </c>
      <c r="C1171" s="92">
        <v>0</v>
      </c>
      <c r="D1171" s="86"/>
      <c r="E1171" s="86"/>
    </row>
    <row r="1172" spans="1:5" ht="14.25" customHeight="1">
      <c r="A1172" s="150">
        <v>2200123</v>
      </c>
      <c r="B1172" s="88" t="s">
        <v>1220</v>
      </c>
      <c r="C1172" s="92">
        <v>0</v>
      </c>
      <c r="D1172" s="86"/>
      <c r="E1172" s="86"/>
    </row>
    <row r="1173" spans="1:5" ht="14.25" customHeight="1">
      <c r="A1173" s="150">
        <v>2200124</v>
      </c>
      <c r="B1173" s="88" t="s">
        <v>1221</v>
      </c>
      <c r="C1173" s="92">
        <v>0</v>
      </c>
      <c r="D1173" s="86"/>
      <c r="E1173" s="86"/>
    </row>
    <row r="1174" spans="1:5" ht="14.25" customHeight="1">
      <c r="A1174" s="150">
        <v>2200125</v>
      </c>
      <c r="B1174" s="88" t="s">
        <v>1222</v>
      </c>
      <c r="C1174" s="92">
        <v>0</v>
      </c>
      <c r="D1174" s="86"/>
      <c r="E1174" s="86"/>
    </row>
    <row r="1175" spans="1:3" ht="14.25">
      <c r="A1175" s="150">
        <v>2200126</v>
      </c>
      <c r="B1175" s="88" t="s">
        <v>1223</v>
      </c>
      <c r="C1175" s="92">
        <v>0</v>
      </c>
    </row>
    <row r="1176" spans="1:3" ht="14.25">
      <c r="A1176" s="150">
        <v>2200127</v>
      </c>
      <c r="B1176" s="88" t="s">
        <v>1224</v>
      </c>
      <c r="C1176" s="92">
        <v>0</v>
      </c>
    </row>
    <row r="1177" spans="1:3" ht="14.25">
      <c r="A1177" s="150">
        <v>2200128</v>
      </c>
      <c r="B1177" s="88" t="s">
        <v>1225</v>
      </c>
      <c r="C1177" s="92">
        <v>0</v>
      </c>
    </row>
    <row r="1178" spans="1:5" ht="14.25" customHeight="1">
      <c r="A1178" s="150">
        <v>2200129</v>
      </c>
      <c r="B1178" s="88" t="s">
        <v>1226</v>
      </c>
      <c r="C1178" s="92">
        <v>0</v>
      </c>
      <c r="D1178" s="86"/>
      <c r="E1178" s="86"/>
    </row>
    <row r="1179" spans="1:5" ht="14.25" customHeight="1">
      <c r="A1179" s="150">
        <v>2200150</v>
      </c>
      <c r="B1179" s="88" t="s">
        <v>248</v>
      </c>
      <c r="C1179" s="92">
        <v>1465</v>
      </c>
      <c r="D1179" s="86"/>
      <c r="E1179" s="86"/>
    </row>
    <row r="1180" spans="1:5" ht="14.25" customHeight="1">
      <c r="A1180" s="150">
        <v>2200199</v>
      </c>
      <c r="B1180" s="88" t="s">
        <v>1227</v>
      </c>
      <c r="C1180" s="92">
        <v>1030</v>
      </c>
      <c r="D1180" s="86"/>
      <c r="E1180" s="86"/>
    </row>
    <row r="1181" spans="1:3" ht="14.25">
      <c r="A1181" s="150">
        <v>22005</v>
      </c>
      <c r="B1181" s="88" t="s">
        <v>122</v>
      </c>
      <c r="C1181" s="92">
        <f>SUM(C1182:C1195)</f>
        <v>280</v>
      </c>
    </row>
    <row r="1182" spans="1:5" ht="14.25" customHeight="1">
      <c r="A1182" s="150">
        <v>2200501</v>
      </c>
      <c r="B1182" s="88" t="s">
        <v>232</v>
      </c>
      <c r="C1182" s="92">
        <v>0</v>
      </c>
      <c r="D1182" s="86"/>
      <c r="E1182" s="86"/>
    </row>
    <row r="1183" spans="1:5" ht="14.25" customHeight="1">
      <c r="A1183" s="150">
        <v>2200502</v>
      </c>
      <c r="B1183" s="88" t="s">
        <v>27</v>
      </c>
      <c r="C1183" s="92">
        <v>0</v>
      </c>
      <c r="D1183" s="86"/>
      <c r="E1183" s="86"/>
    </row>
    <row r="1184" spans="1:5" ht="14.25" customHeight="1">
      <c r="A1184" s="150">
        <v>2200503</v>
      </c>
      <c r="B1184" s="88" t="s">
        <v>252</v>
      </c>
      <c r="C1184" s="92">
        <v>0</v>
      </c>
      <c r="D1184" s="86"/>
      <c r="E1184" s="86"/>
    </row>
    <row r="1185" spans="1:3" ht="14.25">
      <c r="A1185" s="150">
        <v>2200504</v>
      </c>
      <c r="B1185" s="88" t="s">
        <v>168</v>
      </c>
      <c r="C1185" s="92">
        <v>225</v>
      </c>
    </row>
    <row r="1186" spans="1:5" ht="14.25" customHeight="1">
      <c r="A1186" s="150">
        <v>2200506</v>
      </c>
      <c r="B1186" s="88" t="s">
        <v>1228</v>
      </c>
      <c r="C1186" s="92">
        <v>0</v>
      </c>
      <c r="D1186" s="86"/>
      <c r="E1186" s="86"/>
    </row>
    <row r="1187" spans="1:5" ht="14.25" customHeight="1">
      <c r="A1187" s="150">
        <v>2200507</v>
      </c>
      <c r="B1187" s="88" t="s">
        <v>1229</v>
      </c>
      <c r="C1187" s="92">
        <v>0</v>
      </c>
      <c r="D1187" s="86"/>
      <c r="E1187" s="86"/>
    </row>
    <row r="1188" spans="1:5" ht="14.25" customHeight="1">
      <c r="A1188" s="150">
        <v>2200508</v>
      </c>
      <c r="B1188" s="88" t="s">
        <v>1230</v>
      </c>
      <c r="C1188" s="92">
        <v>0</v>
      </c>
      <c r="D1188" s="86"/>
      <c r="E1188" s="86"/>
    </row>
    <row r="1189" spans="1:5" ht="14.25" customHeight="1">
      <c r="A1189" s="150">
        <v>2200509</v>
      </c>
      <c r="B1189" s="88" t="s">
        <v>303</v>
      </c>
      <c r="C1189" s="92">
        <v>55</v>
      </c>
      <c r="D1189" s="86"/>
      <c r="E1189" s="86"/>
    </row>
    <row r="1190" spans="1:5" ht="14.25" customHeight="1">
      <c r="A1190" s="150">
        <v>2200510</v>
      </c>
      <c r="B1190" s="88" t="s">
        <v>1231</v>
      </c>
      <c r="C1190" s="92">
        <v>0</v>
      </c>
      <c r="D1190" s="86"/>
      <c r="E1190" s="86"/>
    </row>
    <row r="1191" spans="1:5" ht="14.25" customHeight="1">
      <c r="A1191" s="150">
        <v>2200511</v>
      </c>
      <c r="B1191" s="88" t="s">
        <v>1232</v>
      </c>
      <c r="C1191" s="92">
        <v>0</v>
      </c>
      <c r="D1191" s="86"/>
      <c r="E1191" s="86"/>
    </row>
    <row r="1192" spans="1:3" ht="14.25">
      <c r="A1192" s="150">
        <v>2200512</v>
      </c>
      <c r="B1192" s="88" t="s">
        <v>1233</v>
      </c>
      <c r="C1192" s="92">
        <v>0</v>
      </c>
    </row>
    <row r="1193" spans="1:3" ht="14.25">
      <c r="A1193" s="150">
        <v>2200513</v>
      </c>
      <c r="B1193" s="88" t="s">
        <v>1234</v>
      </c>
      <c r="C1193" s="92">
        <v>0</v>
      </c>
    </row>
    <row r="1194" spans="1:5" s="129" customFormat="1" ht="14.25">
      <c r="A1194" s="150">
        <v>2200514</v>
      </c>
      <c r="B1194" s="88" t="s">
        <v>1235</v>
      </c>
      <c r="C1194" s="92">
        <v>0</v>
      </c>
      <c r="D1194" s="203"/>
      <c r="E1194" s="203"/>
    </row>
    <row r="1195" spans="1:3" ht="14.25">
      <c r="A1195" s="150">
        <v>2200599</v>
      </c>
      <c r="B1195" s="88" t="s">
        <v>614</v>
      </c>
      <c r="C1195" s="92">
        <v>0</v>
      </c>
    </row>
    <row r="1196" spans="1:5" ht="14.25" customHeight="1">
      <c r="A1196" s="150">
        <v>22099</v>
      </c>
      <c r="B1196" s="88" t="s">
        <v>1236</v>
      </c>
      <c r="C1196" s="92">
        <f>C1197</f>
        <v>3</v>
      </c>
      <c r="D1196" s="86"/>
      <c r="E1196" s="86"/>
    </row>
    <row r="1197" spans="1:5" ht="14.25" customHeight="1">
      <c r="A1197" s="150">
        <v>2209999</v>
      </c>
      <c r="B1197" s="88" t="s">
        <v>1237</v>
      </c>
      <c r="C1197" s="92">
        <v>3</v>
      </c>
      <c r="D1197" s="86"/>
      <c r="E1197" s="86"/>
    </row>
    <row r="1198" spans="1:5" ht="14.25" customHeight="1">
      <c r="A1198" s="150">
        <v>221</v>
      </c>
      <c r="B1198" s="130" t="s">
        <v>1327</v>
      </c>
      <c r="C1198" s="131">
        <f>SUM(C1199,C1210,C1214)</f>
        <v>25897</v>
      </c>
      <c r="D1198" s="86"/>
      <c r="E1198" s="86"/>
    </row>
    <row r="1199" spans="1:5" ht="14.25" customHeight="1">
      <c r="A1199" s="150">
        <v>22101</v>
      </c>
      <c r="B1199" s="88" t="s">
        <v>6</v>
      </c>
      <c r="C1199" s="92">
        <f>SUM(C1200:C1209)</f>
        <v>15629</v>
      </c>
      <c r="D1199" s="86"/>
      <c r="E1199" s="86"/>
    </row>
    <row r="1200" spans="1:3" ht="14.25">
      <c r="A1200" s="150">
        <v>2210101</v>
      </c>
      <c r="B1200" s="88" t="s">
        <v>129</v>
      </c>
      <c r="C1200" s="92">
        <v>632</v>
      </c>
    </row>
    <row r="1201" spans="1:3" ht="14.25">
      <c r="A1201" s="150">
        <v>2210102</v>
      </c>
      <c r="B1201" s="88" t="s">
        <v>1238</v>
      </c>
      <c r="C1201" s="92">
        <v>0</v>
      </c>
    </row>
    <row r="1202" spans="1:3" ht="14.25">
      <c r="A1202" s="150">
        <v>2210103</v>
      </c>
      <c r="B1202" s="88" t="s">
        <v>73</v>
      </c>
      <c r="C1202" s="92">
        <v>3744</v>
      </c>
    </row>
    <row r="1203" spans="1:5" ht="14.25" customHeight="1">
      <c r="A1203" s="150">
        <v>2210104</v>
      </c>
      <c r="B1203" s="88" t="s">
        <v>1239</v>
      </c>
      <c r="C1203" s="92">
        <v>0</v>
      </c>
      <c r="D1203" s="86"/>
      <c r="E1203" s="86"/>
    </row>
    <row r="1204" spans="1:5" ht="14.25" customHeight="1">
      <c r="A1204" s="150">
        <v>2210105</v>
      </c>
      <c r="B1204" s="88" t="s">
        <v>416</v>
      </c>
      <c r="C1204" s="92">
        <v>147</v>
      </c>
      <c r="D1204" s="86"/>
      <c r="E1204" s="86"/>
    </row>
    <row r="1205" spans="1:3" ht="14.25">
      <c r="A1205" s="150">
        <v>2210106</v>
      </c>
      <c r="B1205" s="88" t="s">
        <v>1240</v>
      </c>
      <c r="C1205" s="92">
        <v>1846</v>
      </c>
    </row>
    <row r="1206" spans="1:3" ht="14.25">
      <c r="A1206" s="150">
        <v>2210107</v>
      </c>
      <c r="B1206" s="88" t="s">
        <v>1241</v>
      </c>
      <c r="C1206" s="92">
        <v>11</v>
      </c>
    </row>
    <row r="1207" spans="1:3" ht="14.25">
      <c r="A1207" s="150">
        <v>2210108</v>
      </c>
      <c r="B1207" s="88" t="s">
        <v>615</v>
      </c>
      <c r="C1207" s="92">
        <v>5709</v>
      </c>
    </row>
    <row r="1208" spans="1:5" ht="14.25" customHeight="1">
      <c r="A1208" s="150">
        <v>2210109</v>
      </c>
      <c r="B1208" s="88" t="s">
        <v>1242</v>
      </c>
      <c r="C1208" s="92">
        <v>0</v>
      </c>
      <c r="D1208" s="86"/>
      <c r="E1208" s="86"/>
    </row>
    <row r="1209" spans="1:5" ht="14.25" customHeight="1">
      <c r="A1209" s="150">
        <v>2210199</v>
      </c>
      <c r="B1209" s="88" t="s">
        <v>294</v>
      </c>
      <c r="C1209" s="92">
        <v>3540</v>
      </c>
      <c r="D1209" s="86"/>
      <c r="E1209" s="86"/>
    </row>
    <row r="1210" spans="1:5" ht="14.25" customHeight="1">
      <c r="A1210" s="150">
        <v>22102</v>
      </c>
      <c r="B1210" s="88" t="s">
        <v>53</v>
      </c>
      <c r="C1210" s="92">
        <f>SUM(C1211:C1213)</f>
        <v>10268</v>
      </c>
      <c r="D1210" s="86"/>
      <c r="E1210" s="86"/>
    </row>
    <row r="1211" spans="1:5" ht="14.25" customHeight="1">
      <c r="A1211" s="150">
        <v>2210201</v>
      </c>
      <c r="B1211" s="88" t="s">
        <v>327</v>
      </c>
      <c r="C1211" s="92">
        <v>10268</v>
      </c>
      <c r="D1211" s="86"/>
      <c r="E1211" s="86"/>
    </row>
    <row r="1212" spans="1:5" ht="14.25" customHeight="1">
      <c r="A1212" s="150">
        <v>2210202</v>
      </c>
      <c r="B1212" s="88" t="s">
        <v>1243</v>
      </c>
      <c r="C1212" s="92">
        <v>0</v>
      </c>
      <c r="D1212" s="86"/>
      <c r="E1212" s="86"/>
    </row>
    <row r="1213" spans="1:5" ht="14.25" customHeight="1">
      <c r="A1213" s="150">
        <v>2210203</v>
      </c>
      <c r="B1213" s="88" t="s">
        <v>1244</v>
      </c>
      <c r="C1213" s="92">
        <v>0</v>
      </c>
      <c r="D1213" s="86"/>
      <c r="E1213" s="86"/>
    </row>
    <row r="1214" spans="1:5" ht="14.25" customHeight="1">
      <c r="A1214" s="150">
        <v>22103</v>
      </c>
      <c r="B1214" s="88" t="s">
        <v>149</v>
      </c>
      <c r="C1214" s="92">
        <f>SUM(C1215:C1217)</f>
        <v>0</v>
      </c>
      <c r="D1214" s="86"/>
      <c r="E1214" s="86"/>
    </row>
    <row r="1215" spans="1:5" ht="14.25" customHeight="1">
      <c r="A1215" s="150">
        <v>2210301</v>
      </c>
      <c r="B1215" s="88" t="s">
        <v>1245</v>
      </c>
      <c r="C1215" s="92">
        <v>0</v>
      </c>
      <c r="D1215" s="86"/>
      <c r="E1215" s="86"/>
    </row>
    <row r="1216" spans="1:5" ht="14.25" customHeight="1">
      <c r="A1216" s="150">
        <v>2210302</v>
      </c>
      <c r="B1216" s="88" t="s">
        <v>1246</v>
      </c>
      <c r="C1216" s="92">
        <v>0</v>
      </c>
      <c r="D1216" s="86"/>
      <c r="E1216" s="86"/>
    </row>
    <row r="1217" spans="1:5" ht="14.25" customHeight="1">
      <c r="A1217" s="150">
        <v>2210399</v>
      </c>
      <c r="B1217" s="88" t="s">
        <v>30</v>
      </c>
      <c r="C1217" s="92">
        <v>0</v>
      </c>
      <c r="D1217" s="86"/>
      <c r="E1217" s="86"/>
    </row>
    <row r="1218" spans="1:5" ht="14.25" customHeight="1">
      <c r="A1218" s="150">
        <v>222</v>
      </c>
      <c r="B1218" s="88" t="s">
        <v>1247</v>
      </c>
      <c r="C1218" s="92">
        <f>SUM(C1219,C1237,C1243,C1249)</f>
        <v>0</v>
      </c>
      <c r="D1218" s="86"/>
      <c r="E1218" s="86"/>
    </row>
    <row r="1219" spans="1:5" ht="14.25" customHeight="1">
      <c r="A1219" s="150">
        <v>22201</v>
      </c>
      <c r="B1219" s="88" t="s">
        <v>1248</v>
      </c>
      <c r="C1219" s="92">
        <f>SUM(C1220:C1236)</f>
        <v>0</v>
      </c>
      <c r="D1219" s="86"/>
      <c r="E1219" s="86"/>
    </row>
    <row r="1220" spans="1:5" ht="14.25" customHeight="1">
      <c r="A1220" s="150">
        <v>2220101</v>
      </c>
      <c r="B1220" s="88" t="s">
        <v>232</v>
      </c>
      <c r="C1220" s="92">
        <v>0</v>
      </c>
      <c r="D1220" s="86"/>
      <c r="E1220" s="86"/>
    </row>
    <row r="1221" spans="1:5" ht="14.25" customHeight="1">
      <c r="A1221" s="150">
        <v>2220102</v>
      </c>
      <c r="B1221" s="88" t="s">
        <v>27</v>
      </c>
      <c r="C1221" s="92">
        <v>0</v>
      </c>
      <c r="D1221" s="86"/>
      <c r="E1221" s="86"/>
    </row>
    <row r="1222" spans="1:5" ht="14.25" customHeight="1">
      <c r="A1222" s="150">
        <v>2220103</v>
      </c>
      <c r="B1222" s="88" t="s">
        <v>252</v>
      </c>
      <c r="C1222" s="92">
        <v>0</v>
      </c>
      <c r="D1222" s="86"/>
      <c r="E1222" s="86"/>
    </row>
    <row r="1223" spans="1:5" ht="14.25" customHeight="1">
      <c r="A1223" s="150">
        <v>2220104</v>
      </c>
      <c r="B1223" s="88" t="s">
        <v>1249</v>
      </c>
      <c r="C1223" s="92">
        <v>0</v>
      </c>
      <c r="D1223" s="86"/>
      <c r="E1223" s="86"/>
    </row>
    <row r="1224" spans="1:5" ht="14.25" customHeight="1">
      <c r="A1224" s="150">
        <v>2220105</v>
      </c>
      <c r="B1224" s="88" t="s">
        <v>1250</v>
      </c>
      <c r="C1224" s="92">
        <v>0</v>
      </c>
      <c r="D1224" s="86"/>
      <c r="E1224" s="86"/>
    </row>
    <row r="1225" spans="1:5" ht="14.25" customHeight="1">
      <c r="A1225" s="150">
        <v>2220106</v>
      </c>
      <c r="B1225" s="88" t="s">
        <v>543</v>
      </c>
      <c r="C1225" s="92">
        <v>0</v>
      </c>
      <c r="D1225" s="86"/>
      <c r="E1225" s="86"/>
    </row>
    <row r="1226" spans="1:5" ht="14.25" customHeight="1">
      <c r="A1226" s="150">
        <v>2220107</v>
      </c>
      <c r="B1226" s="88" t="s">
        <v>1251</v>
      </c>
      <c r="C1226" s="92">
        <v>0</v>
      </c>
      <c r="D1226" s="86"/>
      <c r="E1226" s="86"/>
    </row>
    <row r="1227" spans="1:5" ht="14.25" customHeight="1">
      <c r="A1227" s="150">
        <v>2220112</v>
      </c>
      <c r="B1227" s="88" t="s">
        <v>1252</v>
      </c>
      <c r="C1227" s="92">
        <v>0</v>
      </c>
      <c r="D1227" s="86"/>
      <c r="E1227" s="86"/>
    </row>
    <row r="1228" spans="1:5" ht="14.25" customHeight="1">
      <c r="A1228" s="150">
        <v>2220113</v>
      </c>
      <c r="B1228" s="88" t="s">
        <v>1253</v>
      </c>
      <c r="C1228" s="92">
        <v>0</v>
      </c>
      <c r="D1228" s="86"/>
      <c r="E1228" s="86"/>
    </row>
    <row r="1229" spans="1:5" ht="14.25" customHeight="1">
      <c r="A1229" s="150">
        <v>2220114</v>
      </c>
      <c r="B1229" s="88" t="s">
        <v>1254</v>
      </c>
      <c r="C1229" s="92">
        <v>0</v>
      </c>
      <c r="D1229" s="86"/>
      <c r="E1229" s="86"/>
    </row>
    <row r="1230" spans="1:5" ht="14.25" customHeight="1">
      <c r="A1230" s="150">
        <v>2220115</v>
      </c>
      <c r="B1230" s="88" t="s">
        <v>1255</v>
      </c>
      <c r="C1230" s="92">
        <v>0</v>
      </c>
      <c r="D1230" s="86"/>
      <c r="E1230" s="86"/>
    </row>
    <row r="1231" spans="1:5" ht="14.25" customHeight="1">
      <c r="A1231" s="150">
        <v>2220118</v>
      </c>
      <c r="B1231" s="88" t="s">
        <v>1256</v>
      </c>
      <c r="C1231" s="92">
        <v>0</v>
      </c>
      <c r="D1231" s="86"/>
      <c r="E1231" s="86"/>
    </row>
    <row r="1232" spans="1:5" ht="14.25" customHeight="1">
      <c r="A1232" s="150">
        <v>2220119</v>
      </c>
      <c r="B1232" s="88" t="s">
        <v>1257</v>
      </c>
      <c r="C1232" s="92">
        <v>0</v>
      </c>
      <c r="D1232" s="86"/>
      <c r="E1232" s="86"/>
    </row>
    <row r="1233" spans="1:5" ht="14.25" customHeight="1">
      <c r="A1233" s="150">
        <v>2220120</v>
      </c>
      <c r="B1233" s="88" t="s">
        <v>1258</v>
      </c>
      <c r="C1233" s="92">
        <v>0</v>
      </c>
      <c r="D1233" s="86"/>
      <c r="E1233" s="86"/>
    </row>
    <row r="1234" spans="1:5" ht="14.25" customHeight="1">
      <c r="A1234" s="150">
        <v>2220121</v>
      </c>
      <c r="B1234" s="88" t="s">
        <v>1259</v>
      </c>
      <c r="C1234" s="92">
        <v>0</v>
      </c>
      <c r="D1234" s="86"/>
      <c r="E1234" s="86"/>
    </row>
    <row r="1235" spans="1:5" ht="14.25" customHeight="1">
      <c r="A1235" s="150">
        <v>2220150</v>
      </c>
      <c r="B1235" s="88" t="s">
        <v>248</v>
      </c>
      <c r="C1235" s="92">
        <v>0</v>
      </c>
      <c r="D1235" s="86"/>
      <c r="E1235" s="86"/>
    </row>
    <row r="1236" spans="1:5" ht="14.25" customHeight="1">
      <c r="A1236" s="150">
        <v>2220199</v>
      </c>
      <c r="B1236" s="88" t="s">
        <v>1260</v>
      </c>
      <c r="C1236" s="92">
        <v>0</v>
      </c>
      <c r="D1236" s="86"/>
      <c r="E1236" s="86"/>
    </row>
    <row r="1237" spans="1:5" ht="14.25" customHeight="1">
      <c r="A1237" s="150">
        <v>22203</v>
      </c>
      <c r="B1237" s="88" t="s">
        <v>1261</v>
      </c>
      <c r="C1237" s="92">
        <f>SUM(C1238:C1242)</f>
        <v>0</v>
      </c>
      <c r="D1237" s="86"/>
      <c r="E1237" s="86"/>
    </row>
    <row r="1238" spans="1:5" ht="14.25" customHeight="1">
      <c r="A1238" s="150">
        <v>2220301</v>
      </c>
      <c r="B1238" s="88" t="s">
        <v>1262</v>
      </c>
      <c r="C1238" s="92">
        <v>0</v>
      </c>
      <c r="D1238" s="86"/>
      <c r="E1238" s="86"/>
    </row>
    <row r="1239" spans="1:5" ht="14.25" customHeight="1">
      <c r="A1239" s="150">
        <v>2220303</v>
      </c>
      <c r="B1239" s="88" t="s">
        <v>1263</v>
      </c>
      <c r="C1239" s="92">
        <v>0</v>
      </c>
      <c r="D1239" s="86"/>
      <c r="E1239" s="86"/>
    </row>
    <row r="1240" spans="1:5" ht="14.25" customHeight="1">
      <c r="A1240" s="150">
        <v>2220304</v>
      </c>
      <c r="B1240" s="88" t="s">
        <v>1264</v>
      </c>
      <c r="C1240" s="92">
        <v>0</v>
      </c>
      <c r="D1240" s="86"/>
      <c r="E1240" s="86"/>
    </row>
    <row r="1241" spans="1:5" ht="14.25" customHeight="1">
      <c r="A1241" s="150">
        <v>2220305</v>
      </c>
      <c r="B1241" s="88" t="s">
        <v>1265</v>
      </c>
      <c r="C1241" s="92">
        <v>0</v>
      </c>
      <c r="D1241" s="86"/>
      <c r="E1241" s="86"/>
    </row>
    <row r="1242" spans="1:5" ht="14.25" customHeight="1">
      <c r="A1242" s="150">
        <v>2220399</v>
      </c>
      <c r="B1242" s="88" t="s">
        <v>1266</v>
      </c>
      <c r="C1242" s="92">
        <v>0</v>
      </c>
      <c r="D1242" s="86"/>
      <c r="E1242" s="86"/>
    </row>
    <row r="1243" spans="1:5" ht="14.25" customHeight="1">
      <c r="A1243" s="150">
        <v>22204</v>
      </c>
      <c r="B1243" s="88" t="s">
        <v>1267</v>
      </c>
      <c r="C1243" s="92">
        <f>SUM(C1244:C1248)</f>
        <v>0</v>
      </c>
      <c r="D1243" s="86"/>
      <c r="E1243" s="86"/>
    </row>
    <row r="1244" spans="1:5" ht="14.25" customHeight="1">
      <c r="A1244" s="150">
        <v>2220401</v>
      </c>
      <c r="B1244" s="88" t="s">
        <v>1268</v>
      </c>
      <c r="C1244" s="92">
        <v>0</v>
      </c>
      <c r="D1244" s="86"/>
      <c r="E1244" s="86"/>
    </row>
    <row r="1245" spans="1:5" ht="14.25" customHeight="1">
      <c r="A1245" s="150">
        <v>2220402</v>
      </c>
      <c r="B1245" s="88" t="s">
        <v>1269</v>
      </c>
      <c r="C1245" s="92">
        <v>0</v>
      </c>
      <c r="D1245" s="86"/>
      <c r="E1245" s="86"/>
    </row>
    <row r="1246" spans="1:5" ht="14.25" customHeight="1">
      <c r="A1246" s="150">
        <v>2220403</v>
      </c>
      <c r="B1246" s="88" t="s">
        <v>1270</v>
      </c>
      <c r="C1246" s="92">
        <v>0</v>
      </c>
      <c r="D1246" s="86"/>
      <c r="E1246" s="86"/>
    </row>
    <row r="1247" spans="1:5" ht="14.25" customHeight="1">
      <c r="A1247" s="150">
        <v>2220404</v>
      </c>
      <c r="B1247" s="88" t="s">
        <v>1271</v>
      </c>
      <c r="C1247" s="92">
        <v>0</v>
      </c>
      <c r="D1247" s="86"/>
      <c r="E1247" s="86"/>
    </row>
    <row r="1248" spans="1:5" ht="14.25" customHeight="1">
      <c r="A1248" s="150">
        <v>2220499</v>
      </c>
      <c r="B1248" s="88" t="s">
        <v>1272</v>
      </c>
      <c r="C1248" s="92">
        <v>0</v>
      </c>
      <c r="D1248" s="86"/>
      <c r="E1248" s="86"/>
    </row>
    <row r="1249" spans="1:5" ht="14.25" customHeight="1">
      <c r="A1249" s="150">
        <v>22205</v>
      </c>
      <c r="B1249" s="88" t="s">
        <v>616</v>
      </c>
      <c r="C1249" s="92">
        <f>SUM(C1250:C1261)</f>
        <v>0</v>
      </c>
      <c r="D1249" s="86"/>
      <c r="E1249" s="86"/>
    </row>
    <row r="1250" spans="1:5" ht="14.25" customHeight="1">
      <c r="A1250" s="150">
        <v>2220501</v>
      </c>
      <c r="B1250" s="88" t="s">
        <v>1273</v>
      </c>
      <c r="C1250" s="92">
        <v>0</v>
      </c>
      <c r="D1250" s="86"/>
      <c r="E1250" s="86"/>
    </row>
    <row r="1251" spans="1:5" ht="14.25" customHeight="1">
      <c r="A1251" s="150">
        <v>2220502</v>
      </c>
      <c r="B1251" s="88" t="s">
        <v>1274</v>
      </c>
      <c r="C1251" s="92">
        <v>0</v>
      </c>
      <c r="D1251" s="86"/>
      <c r="E1251" s="86"/>
    </row>
    <row r="1252" spans="1:5" ht="14.25" customHeight="1">
      <c r="A1252" s="150">
        <v>2220503</v>
      </c>
      <c r="B1252" s="88" t="s">
        <v>1275</v>
      </c>
      <c r="C1252" s="92">
        <v>0</v>
      </c>
      <c r="D1252" s="86"/>
      <c r="E1252" s="86"/>
    </row>
    <row r="1253" spans="1:5" ht="14.25" customHeight="1">
      <c r="A1253" s="150">
        <v>2220504</v>
      </c>
      <c r="B1253" s="88" t="s">
        <v>1276</v>
      </c>
      <c r="C1253" s="92">
        <v>0</v>
      </c>
      <c r="D1253" s="86"/>
      <c r="E1253" s="86"/>
    </row>
    <row r="1254" spans="1:5" ht="14.25" customHeight="1">
      <c r="A1254" s="150">
        <v>2220505</v>
      </c>
      <c r="B1254" s="88" t="s">
        <v>1277</v>
      </c>
      <c r="C1254" s="92">
        <v>0</v>
      </c>
      <c r="D1254" s="86"/>
      <c r="E1254" s="86"/>
    </row>
    <row r="1255" spans="1:5" ht="14.25" customHeight="1">
      <c r="A1255" s="150">
        <v>2220506</v>
      </c>
      <c r="B1255" s="88" t="s">
        <v>1278</v>
      </c>
      <c r="C1255" s="92">
        <v>0</v>
      </c>
      <c r="D1255" s="86"/>
      <c r="E1255" s="86"/>
    </row>
    <row r="1256" spans="1:5" ht="14.25" customHeight="1">
      <c r="A1256" s="150">
        <v>2220507</v>
      </c>
      <c r="B1256" s="88" t="s">
        <v>1279</v>
      </c>
      <c r="C1256" s="92">
        <v>0</v>
      </c>
      <c r="D1256" s="86"/>
      <c r="E1256" s="86"/>
    </row>
    <row r="1257" spans="1:5" ht="14.25" customHeight="1">
      <c r="A1257" s="150">
        <v>2220508</v>
      </c>
      <c r="B1257" s="88" t="s">
        <v>1280</v>
      </c>
      <c r="C1257" s="92">
        <v>0</v>
      </c>
      <c r="D1257" s="86"/>
      <c r="E1257" s="86"/>
    </row>
    <row r="1258" spans="1:5" s="129" customFormat="1" ht="14.25">
      <c r="A1258" s="150">
        <v>2220509</v>
      </c>
      <c r="B1258" s="88" t="s">
        <v>1281</v>
      </c>
      <c r="C1258" s="92">
        <v>0</v>
      </c>
      <c r="D1258" s="203"/>
      <c r="E1258" s="203"/>
    </row>
    <row r="1259" spans="1:3" ht="14.25">
      <c r="A1259" s="150">
        <v>2220510</v>
      </c>
      <c r="B1259" s="88" t="s">
        <v>1282</v>
      </c>
      <c r="C1259" s="92">
        <v>0</v>
      </c>
    </row>
    <row r="1260" spans="1:3" ht="14.25">
      <c r="A1260" s="150">
        <v>2220511</v>
      </c>
      <c r="B1260" s="88" t="s">
        <v>1283</v>
      </c>
      <c r="C1260" s="92">
        <v>0</v>
      </c>
    </row>
    <row r="1261" spans="1:5" ht="14.25" customHeight="1">
      <c r="A1261" s="150">
        <v>2220599</v>
      </c>
      <c r="B1261" s="88" t="s">
        <v>617</v>
      </c>
      <c r="C1261" s="92">
        <v>0</v>
      </c>
      <c r="D1261" s="86"/>
      <c r="E1261" s="86"/>
    </row>
    <row r="1262" spans="1:5" ht="14.25" customHeight="1">
      <c r="A1262" s="150">
        <v>224</v>
      </c>
      <c r="B1262" s="130" t="s">
        <v>1328</v>
      </c>
      <c r="C1262" s="131">
        <f>SUM(C1263,C1275,C1287,C1295,C1308,C1312,C1316)</f>
        <v>6186</v>
      </c>
      <c r="D1262" s="86"/>
      <c r="E1262" s="86"/>
    </row>
    <row r="1263" spans="1:5" ht="14.25" customHeight="1">
      <c r="A1263" s="150">
        <v>22401</v>
      </c>
      <c r="B1263" s="88" t="s">
        <v>479</v>
      </c>
      <c r="C1263" s="92">
        <f>SUM(C1264:C1274)</f>
        <v>1779</v>
      </c>
      <c r="D1263" s="86"/>
      <c r="E1263" s="86"/>
    </row>
    <row r="1264" spans="1:5" ht="14.25" customHeight="1">
      <c r="A1264" s="150">
        <v>2240101</v>
      </c>
      <c r="B1264" s="88" t="s">
        <v>232</v>
      </c>
      <c r="C1264" s="92">
        <v>782</v>
      </c>
      <c r="D1264" s="86"/>
      <c r="E1264" s="86"/>
    </row>
    <row r="1265" spans="1:3" ht="14.25">
      <c r="A1265" s="150">
        <v>2240102</v>
      </c>
      <c r="B1265" s="88" t="s">
        <v>27</v>
      </c>
      <c r="C1265" s="92">
        <v>0</v>
      </c>
    </row>
    <row r="1266" spans="1:5" ht="14.25" customHeight="1">
      <c r="A1266" s="150">
        <v>2240103</v>
      </c>
      <c r="B1266" s="88" t="s">
        <v>252</v>
      </c>
      <c r="C1266" s="92">
        <v>0</v>
      </c>
      <c r="D1266" s="86"/>
      <c r="E1266" s="86"/>
    </row>
    <row r="1267" spans="1:5" ht="14.25" customHeight="1">
      <c r="A1267" s="150">
        <v>2240104</v>
      </c>
      <c r="B1267" s="88" t="s">
        <v>480</v>
      </c>
      <c r="C1267" s="92">
        <v>0</v>
      </c>
      <c r="D1267" s="86"/>
      <c r="E1267" s="86"/>
    </row>
    <row r="1268" spans="1:5" ht="14.25" customHeight="1">
      <c r="A1268" s="150">
        <v>2240105</v>
      </c>
      <c r="B1268" s="88" t="s">
        <v>1284</v>
      </c>
      <c r="C1268" s="92">
        <v>0</v>
      </c>
      <c r="D1268" s="86"/>
      <c r="E1268" s="86"/>
    </row>
    <row r="1269" spans="1:3" ht="14.25">
      <c r="A1269" s="150">
        <v>2240106</v>
      </c>
      <c r="B1269" s="88" t="s">
        <v>618</v>
      </c>
      <c r="C1269" s="92">
        <v>0</v>
      </c>
    </row>
    <row r="1270" spans="1:3" ht="14.25">
      <c r="A1270" s="150">
        <v>2240107</v>
      </c>
      <c r="B1270" s="88" t="s">
        <v>1285</v>
      </c>
      <c r="C1270" s="92"/>
    </row>
    <row r="1271" spans="1:3" ht="14.25">
      <c r="A1271" s="150">
        <v>2240108</v>
      </c>
      <c r="B1271" s="88" t="s">
        <v>481</v>
      </c>
      <c r="C1271" s="92">
        <v>0</v>
      </c>
    </row>
    <row r="1272" spans="1:5" ht="14.25" customHeight="1">
      <c r="A1272" s="150">
        <v>2240109</v>
      </c>
      <c r="B1272" s="88" t="s">
        <v>619</v>
      </c>
      <c r="C1272" s="92">
        <v>2</v>
      </c>
      <c r="D1272" s="86"/>
      <c r="E1272" s="86"/>
    </row>
    <row r="1273" spans="1:5" ht="14.25" customHeight="1">
      <c r="A1273" s="150">
        <v>2240150</v>
      </c>
      <c r="B1273" s="88" t="s">
        <v>248</v>
      </c>
      <c r="C1273" s="92">
        <v>489</v>
      </c>
      <c r="D1273" s="86"/>
      <c r="E1273" s="86"/>
    </row>
    <row r="1274" spans="1:5" ht="14.25" customHeight="1">
      <c r="A1274" s="150">
        <v>2240199</v>
      </c>
      <c r="B1274" s="88" t="s">
        <v>482</v>
      </c>
      <c r="C1274" s="92">
        <v>506</v>
      </c>
      <c r="D1274" s="86"/>
      <c r="E1274" s="86"/>
    </row>
    <row r="1275" spans="1:5" ht="14.25" customHeight="1">
      <c r="A1275" s="150">
        <v>22402</v>
      </c>
      <c r="B1275" s="88" t="s">
        <v>483</v>
      </c>
      <c r="C1275" s="92">
        <f>SUM(C1276:C1280)</f>
        <v>1891</v>
      </c>
      <c r="D1275" s="86"/>
      <c r="E1275" s="86"/>
    </row>
    <row r="1276" spans="1:3" ht="14.25">
      <c r="A1276" s="150">
        <v>2240201</v>
      </c>
      <c r="B1276" s="88" t="s">
        <v>232</v>
      </c>
      <c r="C1276" s="92">
        <v>0</v>
      </c>
    </row>
    <row r="1277" spans="1:3" ht="14.25">
      <c r="A1277" s="150">
        <v>2240202</v>
      </c>
      <c r="B1277" s="88" t="s">
        <v>27</v>
      </c>
      <c r="C1277" s="92">
        <v>0</v>
      </c>
    </row>
    <row r="1278" spans="1:5" ht="14.25" customHeight="1">
      <c r="A1278" s="150">
        <v>2240203</v>
      </c>
      <c r="B1278" s="88" t="s">
        <v>252</v>
      </c>
      <c r="C1278" s="92">
        <v>0</v>
      </c>
      <c r="D1278" s="86"/>
      <c r="E1278" s="86"/>
    </row>
    <row r="1279" spans="1:5" ht="14.25" customHeight="1">
      <c r="A1279" s="150">
        <v>2240204</v>
      </c>
      <c r="B1279" s="88" t="s">
        <v>484</v>
      </c>
      <c r="C1279" s="92">
        <v>0</v>
      </c>
      <c r="D1279" s="86"/>
      <c r="E1279" s="86"/>
    </row>
    <row r="1280" spans="1:5" ht="14.25" customHeight="1">
      <c r="A1280" s="150">
        <v>2240299</v>
      </c>
      <c r="B1280" s="88" t="s">
        <v>1286</v>
      </c>
      <c r="C1280" s="92">
        <v>1891</v>
      </c>
      <c r="D1280" s="86"/>
      <c r="E1280" s="86"/>
    </row>
    <row r="1281" spans="1:5" ht="14.25" customHeight="1">
      <c r="A1281" s="150">
        <v>22403</v>
      </c>
      <c r="B1281" s="88" t="s">
        <v>620</v>
      </c>
      <c r="C1281" s="92"/>
      <c r="D1281" s="86"/>
      <c r="E1281" s="86"/>
    </row>
    <row r="1282" spans="1:3" ht="14.25">
      <c r="A1282" s="150">
        <v>2240301</v>
      </c>
      <c r="B1282" s="88" t="s">
        <v>232</v>
      </c>
      <c r="C1282" s="92"/>
    </row>
    <row r="1283" spans="1:5" ht="14.25" customHeight="1">
      <c r="A1283" s="150">
        <v>2240302</v>
      </c>
      <c r="B1283" s="88" t="s">
        <v>27</v>
      </c>
      <c r="C1283" s="92"/>
      <c r="D1283" s="86"/>
      <c r="E1283" s="86"/>
    </row>
    <row r="1284" spans="1:5" ht="14.25" customHeight="1">
      <c r="A1284" s="150">
        <v>2240303</v>
      </c>
      <c r="B1284" s="88" t="s">
        <v>252</v>
      </c>
      <c r="C1284" s="92"/>
      <c r="D1284" s="86"/>
      <c r="E1284" s="86"/>
    </row>
    <row r="1285" spans="1:5" ht="14.25" customHeight="1">
      <c r="A1285" s="150">
        <v>2240304</v>
      </c>
      <c r="B1285" s="88" t="s">
        <v>621</v>
      </c>
      <c r="C1285" s="92"/>
      <c r="D1285" s="86"/>
      <c r="E1285" s="86"/>
    </row>
    <row r="1286" spans="1:5" ht="14.25" customHeight="1">
      <c r="A1286" s="150">
        <v>2240399</v>
      </c>
      <c r="B1286" s="88" t="s">
        <v>1287</v>
      </c>
      <c r="C1286" s="92"/>
      <c r="D1286" s="86"/>
      <c r="E1286" s="86"/>
    </row>
    <row r="1287" spans="1:5" ht="14.25" customHeight="1">
      <c r="A1287" s="150">
        <v>22404</v>
      </c>
      <c r="B1287" s="88" t="s">
        <v>1288</v>
      </c>
      <c r="C1287" s="92">
        <f>SUM(C1288:C1294)</f>
        <v>0</v>
      </c>
      <c r="D1287" s="86"/>
      <c r="E1287" s="86"/>
    </row>
    <row r="1288" spans="1:5" ht="14.25" customHeight="1">
      <c r="A1288" s="150">
        <v>2240401</v>
      </c>
      <c r="B1288" s="88" t="s">
        <v>232</v>
      </c>
      <c r="C1288" s="92">
        <v>0</v>
      </c>
      <c r="D1288" s="86"/>
      <c r="E1288" s="86"/>
    </row>
    <row r="1289" spans="1:5" ht="14.25" customHeight="1">
      <c r="A1289" s="150">
        <v>2240402</v>
      </c>
      <c r="B1289" s="88" t="s">
        <v>27</v>
      </c>
      <c r="C1289" s="92">
        <v>0</v>
      </c>
      <c r="D1289" s="86"/>
      <c r="E1289" s="86"/>
    </row>
    <row r="1290" spans="1:5" ht="14.25" customHeight="1">
      <c r="A1290" s="150">
        <v>2240403</v>
      </c>
      <c r="B1290" s="88" t="s">
        <v>252</v>
      </c>
      <c r="C1290" s="92">
        <v>0</v>
      </c>
      <c r="D1290" s="86"/>
      <c r="E1290" s="86"/>
    </row>
    <row r="1291" spans="1:5" ht="14.25" customHeight="1">
      <c r="A1291" s="150">
        <v>2240404</v>
      </c>
      <c r="B1291" s="88" t="s">
        <v>1289</v>
      </c>
      <c r="C1291" s="92">
        <v>0</v>
      </c>
      <c r="D1291" s="86"/>
      <c r="E1291" s="86"/>
    </row>
    <row r="1292" spans="1:5" ht="14.25" customHeight="1">
      <c r="A1292" s="150">
        <v>2240405</v>
      </c>
      <c r="B1292" s="88" t="s">
        <v>1290</v>
      </c>
      <c r="C1292" s="92">
        <v>0</v>
      </c>
      <c r="D1292" s="86"/>
      <c r="E1292" s="86"/>
    </row>
    <row r="1293" spans="1:5" ht="14.25" customHeight="1">
      <c r="A1293" s="150">
        <v>2240450</v>
      </c>
      <c r="B1293" s="88" t="s">
        <v>248</v>
      </c>
      <c r="C1293" s="92">
        <v>0</v>
      </c>
      <c r="D1293" s="86"/>
      <c r="E1293" s="86"/>
    </row>
    <row r="1294" spans="1:5" ht="14.25" customHeight="1">
      <c r="A1294" s="150">
        <v>2240499</v>
      </c>
      <c r="B1294" s="88" t="s">
        <v>1291</v>
      </c>
      <c r="C1294" s="92">
        <v>0</v>
      </c>
      <c r="D1294" s="86"/>
      <c r="E1294" s="86"/>
    </row>
    <row r="1295" spans="1:5" ht="14.25" customHeight="1">
      <c r="A1295" s="150">
        <v>22405</v>
      </c>
      <c r="B1295" s="88" t="s">
        <v>1292</v>
      </c>
      <c r="C1295" s="92">
        <f>SUM(C1296:C1307)</f>
        <v>0</v>
      </c>
      <c r="D1295" s="86"/>
      <c r="E1295" s="86"/>
    </row>
    <row r="1296" spans="1:5" ht="14.25" customHeight="1">
      <c r="A1296" s="150">
        <v>2240501</v>
      </c>
      <c r="B1296" s="88" t="s">
        <v>232</v>
      </c>
      <c r="C1296" s="92">
        <v>0</v>
      </c>
      <c r="D1296" s="86"/>
      <c r="E1296" s="86"/>
    </row>
    <row r="1297" spans="1:5" ht="14.25" customHeight="1">
      <c r="A1297" s="150">
        <v>2240502</v>
      </c>
      <c r="B1297" s="88" t="s">
        <v>27</v>
      </c>
      <c r="C1297" s="92">
        <v>0</v>
      </c>
      <c r="D1297" s="86"/>
      <c r="E1297" s="86"/>
    </row>
    <row r="1298" spans="1:5" ht="14.25" customHeight="1">
      <c r="A1298" s="150">
        <v>2240503</v>
      </c>
      <c r="B1298" s="88" t="s">
        <v>252</v>
      </c>
      <c r="C1298" s="92">
        <v>0</v>
      </c>
      <c r="D1298" s="86"/>
      <c r="E1298" s="86"/>
    </row>
    <row r="1299" spans="1:5" ht="14.25" customHeight="1">
      <c r="A1299" s="150">
        <v>2240504</v>
      </c>
      <c r="B1299" s="88" t="s">
        <v>1293</v>
      </c>
      <c r="C1299" s="92">
        <v>0</v>
      </c>
      <c r="D1299" s="86"/>
      <c r="E1299" s="86"/>
    </row>
    <row r="1300" spans="1:5" ht="14.25" customHeight="1">
      <c r="A1300" s="150">
        <v>2240505</v>
      </c>
      <c r="B1300" s="88" t="s">
        <v>1294</v>
      </c>
      <c r="C1300" s="92">
        <v>0</v>
      </c>
      <c r="D1300" s="86"/>
      <c r="E1300" s="86"/>
    </row>
    <row r="1301" spans="1:5" ht="14.25" customHeight="1">
      <c r="A1301" s="150">
        <v>2240506</v>
      </c>
      <c r="B1301" s="88" t="s">
        <v>1295</v>
      </c>
      <c r="C1301" s="92">
        <v>0</v>
      </c>
      <c r="D1301" s="86"/>
      <c r="E1301" s="86"/>
    </row>
    <row r="1302" spans="1:5" ht="14.25" customHeight="1">
      <c r="A1302" s="150">
        <v>2240507</v>
      </c>
      <c r="B1302" s="88" t="s">
        <v>1296</v>
      </c>
      <c r="C1302" s="92">
        <v>0</v>
      </c>
      <c r="D1302" s="86"/>
      <c r="E1302" s="86"/>
    </row>
    <row r="1303" spans="1:5" ht="14.25" customHeight="1">
      <c r="A1303" s="150">
        <v>2240508</v>
      </c>
      <c r="B1303" s="88" t="s">
        <v>1297</v>
      </c>
      <c r="C1303" s="92">
        <v>0</v>
      </c>
      <c r="D1303" s="86"/>
      <c r="E1303" s="86"/>
    </row>
    <row r="1304" spans="1:3" ht="14.25">
      <c r="A1304" s="150">
        <v>2240509</v>
      </c>
      <c r="B1304" s="88" t="s">
        <v>1298</v>
      </c>
      <c r="C1304" s="92">
        <v>0</v>
      </c>
    </row>
    <row r="1305" spans="1:3" ht="14.25">
      <c r="A1305" s="150">
        <v>2240510</v>
      </c>
      <c r="B1305" s="88" t="s">
        <v>1299</v>
      </c>
      <c r="C1305" s="92">
        <v>0</v>
      </c>
    </row>
    <row r="1306" spans="1:5" ht="14.25" customHeight="1">
      <c r="A1306" s="150">
        <v>2240550</v>
      </c>
      <c r="B1306" s="88" t="s">
        <v>1300</v>
      </c>
      <c r="C1306" s="92">
        <v>0</v>
      </c>
      <c r="D1306" s="86"/>
      <c r="E1306" s="86"/>
    </row>
    <row r="1307" spans="1:5" ht="14.25" customHeight="1">
      <c r="A1307" s="150">
        <v>2240599</v>
      </c>
      <c r="B1307" s="88" t="s">
        <v>1301</v>
      </c>
      <c r="C1307" s="92">
        <v>0</v>
      </c>
      <c r="D1307" s="86"/>
      <c r="E1307" s="86"/>
    </row>
    <row r="1308" spans="1:3" ht="14.25">
      <c r="A1308" s="150">
        <v>22406</v>
      </c>
      <c r="B1308" s="88" t="s">
        <v>485</v>
      </c>
      <c r="C1308" s="92">
        <f>SUM(C1309:C1311)</f>
        <v>677</v>
      </c>
    </row>
    <row r="1309" spans="1:3" ht="14.25">
      <c r="A1309" s="150">
        <v>2240601</v>
      </c>
      <c r="B1309" s="88" t="s">
        <v>41</v>
      </c>
      <c r="C1309" s="92">
        <v>657</v>
      </c>
    </row>
    <row r="1310" spans="1:3" ht="14.25">
      <c r="A1310" s="150">
        <v>2240602</v>
      </c>
      <c r="B1310" s="88" t="s">
        <v>1302</v>
      </c>
      <c r="C1310" s="92">
        <v>0</v>
      </c>
    </row>
    <row r="1311" spans="1:3" ht="14.25">
      <c r="A1311" s="150">
        <v>2240699</v>
      </c>
      <c r="B1311" s="88" t="s">
        <v>622</v>
      </c>
      <c r="C1311" s="92">
        <v>20</v>
      </c>
    </row>
    <row r="1312" spans="1:3" ht="14.25">
      <c r="A1312" s="150">
        <v>22407</v>
      </c>
      <c r="B1312" s="88" t="s">
        <v>486</v>
      </c>
      <c r="C1312" s="92">
        <f>SUM(C1313:C1315)</f>
        <v>355</v>
      </c>
    </row>
    <row r="1313" spans="1:3" ht="14.25">
      <c r="A1313" s="150">
        <v>2240703</v>
      </c>
      <c r="B1313" s="88" t="s">
        <v>623</v>
      </c>
      <c r="C1313" s="92">
        <v>107</v>
      </c>
    </row>
    <row r="1314" spans="1:5" ht="14.25" customHeight="1">
      <c r="A1314" s="150">
        <v>2240704</v>
      </c>
      <c r="B1314" s="88" t="s">
        <v>624</v>
      </c>
      <c r="C1314" s="92">
        <v>0</v>
      </c>
      <c r="D1314" s="86"/>
      <c r="E1314" s="86"/>
    </row>
    <row r="1315" spans="1:5" ht="14.25" customHeight="1">
      <c r="A1315" s="150">
        <v>2240799</v>
      </c>
      <c r="B1315" s="88" t="s">
        <v>625</v>
      </c>
      <c r="C1315" s="92">
        <v>248</v>
      </c>
      <c r="D1315" s="86"/>
      <c r="E1315" s="86"/>
    </row>
    <row r="1316" spans="1:5" ht="14.25">
      <c r="A1316" s="150">
        <v>22499</v>
      </c>
      <c r="B1316" s="88" t="s">
        <v>1303</v>
      </c>
      <c r="C1316" s="92">
        <f>C1317</f>
        <v>1484</v>
      </c>
      <c r="D1316" s="86"/>
      <c r="E1316" s="86"/>
    </row>
    <row r="1317" spans="1:5" s="129" customFormat="1" ht="14.25">
      <c r="A1317" s="150">
        <v>2249999</v>
      </c>
      <c r="B1317" s="88" t="s">
        <v>1304</v>
      </c>
      <c r="C1317" s="92">
        <v>1484</v>
      </c>
      <c r="D1317" s="203"/>
      <c r="E1317" s="203"/>
    </row>
    <row r="1318" spans="1:5" ht="14.25">
      <c r="A1318" s="150">
        <v>229</v>
      </c>
      <c r="B1318" s="88" t="s">
        <v>1305</v>
      </c>
      <c r="C1318" s="92">
        <f>C1319</f>
        <v>3123</v>
      </c>
      <c r="D1318" s="86"/>
      <c r="E1318" s="86"/>
    </row>
    <row r="1319" spans="1:5" ht="14.25">
      <c r="A1319" s="150">
        <v>22999</v>
      </c>
      <c r="B1319" s="88" t="s">
        <v>1306</v>
      </c>
      <c r="C1319" s="92">
        <f>C1320</f>
        <v>3123</v>
      </c>
      <c r="D1319" s="86"/>
      <c r="E1319" s="86"/>
    </row>
    <row r="1320" spans="1:3" ht="14.25">
      <c r="A1320" s="150">
        <v>2299999</v>
      </c>
      <c r="B1320" s="88" t="s">
        <v>1307</v>
      </c>
      <c r="C1320" s="92">
        <v>3123</v>
      </c>
    </row>
    <row r="1321" spans="1:3" ht="14.25">
      <c r="A1321" s="150">
        <v>232</v>
      </c>
      <c r="B1321" s="130" t="s">
        <v>1329</v>
      </c>
      <c r="C1321" s="131">
        <f>SUM(C1322:C1324)</f>
        <v>17410</v>
      </c>
    </row>
    <row r="1322" spans="1:5" ht="14.25">
      <c r="A1322" s="150">
        <v>23201</v>
      </c>
      <c r="B1322" s="88" t="s">
        <v>1308</v>
      </c>
      <c r="C1322" s="92">
        <v>0</v>
      </c>
      <c r="D1322" s="86"/>
      <c r="E1322" s="86"/>
    </row>
    <row r="1323" spans="1:3" ht="14.25">
      <c r="A1323" s="150">
        <v>23202</v>
      </c>
      <c r="B1323" s="88" t="s">
        <v>1309</v>
      </c>
      <c r="C1323" s="92">
        <v>0</v>
      </c>
    </row>
    <row r="1324" spans="1:5" ht="14.25">
      <c r="A1324" s="150">
        <v>23203</v>
      </c>
      <c r="B1324" s="88" t="s">
        <v>217</v>
      </c>
      <c r="C1324" s="92">
        <f>SUM(C1325:C1328)</f>
        <v>17410</v>
      </c>
      <c r="D1324" s="86"/>
      <c r="E1324" s="86"/>
    </row>
    <row r="1325" spans="1:5" s="129" customFormat="1" ht="14.25">
      <c r="A1325" s="150">
        <v>2320301</v>
      </c>
      <c r="B1325" s="88" t="s">
        <v>137</v>
      </c>
      <c r="C1325" s="92">
        <v>17146</v>
      </c>
      <c r="D1325" s="203"/>
      <c r="E1325" s="203"/>
    </row>
    <row r="1326" spans="1:5" ht="14.25">
      <c r="A1326" s="150">
        <v>2320302</v>
      </c>
      <c r="B1326" s="88" t="s">
        <v>1310</v>
      </c>
      <c r="C1326" s="92">
        <v>0</v>
      </c>
      <c r="D1326" s="86"/>
      <c r="E1326" s="86"/>
    </row>
    <row r="1327" spans="1:5" ht="14.25">
      <c r="A1327" s="150">
        <v>2320303</v>
      </c>
      <c r="B1327" s="88" t="s">
        <v>626</v>
      </c>
      <c r="C1327" s="92">
        <v>264</v>
      </c>
      <c r="D1327" s="86"/>
      <c r="E1327" s="86"/>
    </row>
    <row r="1328" spans="1:3" ht="14.25">
      <c r="A1328" s="150">
        <v>2320399</v>
      </c>
      <c r="B1328" s="88" t="s">
        <v>1311</v>
      </c>
      <c r="C1328" s="92">
        <v>0</v>
      </c>
    </row>
    <row r="1329" spans="1:3" ht="14.25">
      <c r="A1329" s="150">
        <v>233</v>
      </c>
      <c r="B1329" s="130" t="s">
        <v>1330</v>
      </c>
      <c r="C1329" s="131">
        <f>C1330+C1331+C1332</f>
        <v>5</v>
      </c>
    </row>
    <row r="1330" spans="1:3" ht="14.25">
      <c r="A1330" s="150">
        <v>23301</v>
      </c>
      <c r="B1330" s="88" t="s">
        <v>1312</v>
      </c>
      <c r="C1330" s="92">
        <v>0</v>
      </c>
    </row>
    <row r="1331" spans="1:3" ht="14.25">
      <c r="A1331" s="150">
        <v>23302</v>
      </c>
      <c r="B1331" s="88" t="s">
        <v>1313</v>
      </c>
      <c r="C1331" s="92">
        <v>0</v>
      </c>
    </row>
    <row r="1332" spans="1:3" ht="14.25">
      <c r="A1332" s="150">
        <v>23303</v>
      </c>
      <c r="B1332" s="88" t="s">
        <v>627</v>
      </c>
      <c r="C1332" s="92">
        <v>5</v>
      </c>
    </row>
  </sheetData>
  <sheetProtection/>
  <autoFilter ref="A5:C1332"/>
  <mergeCells count="3">
    <mergeCell ref="B2:C2"/>
    <mergeCell ref="B4:C4"/>
    <mergeCell ref="B3:C3"/>
  </mergeCells>
  <printOptions/>
  <pageMargins left="0.7480314960629921" right="0.5118110236220472" top="0.7874015748031497" bottom="0.7480314960629921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73"/>
  <sheetViews>
    <sheetView zoomScalePageLayoutView="0" workbookViewId="0" topLeftCell="A28">
      <selection activeCell="C6" sqref="C6"/>
    </sheetView>
  </sheetViews>
  <sheetFormatPr defaultColWidth="12.125" defaultRowHeight="15" customHeight="1"/>
  <cols>
    <col min="1" max="1" width="10.75390625" style="138" customWidth="1"/>
    <col min="2" max="2" width="40.75390625" style="23" customWidth="1"/>
    <col min="3" max="3" width="30.75390625" style="7" customWidth="1"/>
    <col min="4" max="242" width="12.125" style="1" customWidth="1"/>
    <col min="243" max="16384" width="12.125" style="1" customWidth="1"/>
  </cols>
  <sheetData>
    <row r="1" spans="1:3" ht="15" customHeight="1">
      <c r="A1" s="110" t="s">
        <v>665</v>
      </c>
      <c r="B1" s="110"/>
      <c r="C1" s="110"/>
    </row>
    <row r="2" spans="1:3" ht="35.25" customHeight="1">
      <c r="A2" s="270" t="s">
        <v>1518</v>
      </c>
      <c r="B2" s="270"/>
      <c r="C2" s="270"/>
    </row>
    <row r="3" spans="1:3" ht="24.75" customHeight="1">
      <c r="A3" s="272" t="s">
        <v>536</v>
      </c>
      <c r="B3" s="272"/>
      <c r="C3" s="272"/>
    </row>
    <row r="4" spans="1:3" s="2" customFormat="1" ht="18" customHeight="1">
      <c r="A4" s="143"/>
      <c r="C4" s="24" t="s">
        <v>352</v>
      </c>
    </row>
    <row r="5" spans="1:3" s="3" customFormat="1" ht="16.5" customHeight="1">
      <c r="A5" s="159" t="s">
        <v>1340</v>
      </c>
      <c r="B5" s="160" t="s">
        <v>353</v>
      </c>
      <c r="C5" s="160" t="s">
        <v>1371</v>
      </c>
    </row>
    <row r="6" spans="1:3" s="95" customFormat="1" ht="16.5" customHeight="1">
      <c r="A6" s="94"/>
      <c r="B6" s="157" t="s">
        <v>1341</v>
      </c>
      <c r="C6" s="205">
        <f>C7+C12+C23+C31+C38+C42+C45+C49+C54+C60+C64+C69</f>
        <v>547746</v>
      </c>
    </row>
    <row r="7" spans="1:3" s="83" customFormat="1" ht="16.5" customHeight="1">
      <c r="A7" s="84">
        <v>501</v>
      </c>
      <c r="B7" s="147" t="s">
        <v>1342</v>
      </c>
      <c r="C7" s="139">
        <f>SUM(C8:C11)</f>
        <v>54679</v>
      </c>
    </row>
    <row r="8" spans="1:3" s="86" customFormat="1" ht="16.5" customHeight="1">
      <c r="A8" s="87">
        <v>50101</v>
      </c>
      <c r="B8" s="148" t="s">
        <v>418</v>
      </c>
      <c r="C8" s="132">
        <v>40412</v>
      </c>
    </row>
    <row r="9" spans="1:3" s="86" customFormat="1" ht="16.5" customHeight="1">
      <c r="A9" s="87">
        <v>50102</v>
      </c>
      <c r="B9" s="148" t="s">
        <v>419</v>
      </c>
      <c r="C9" s="132">
        <v>8640</v>
      </c>
    </row>
    <row r="10" spans="1:3" s="86" customFormat="1" ht="16.5" customHeight="1">
      <c r="A10" s="87">
        <v>50103</v>
      </c>
      <c r="B10" s="148" t="s">
        <v>361</v>
      </c>
      <c r="C10" s="132">
        <v>2738</v>
      </c>
    </row>
    <row r="11" spans="1:3" s="86" customFormat="1" ht="16.5" customHeight="1">
      <c r="A11" s="87">
        <v>50199</v>
      </c>
      <c r="B11" s="148" t="s">
        <v>354</v>
      </c>
      <c r="C11" s="132">
        <v>2889</v>
      </c>
    </row>
    <row r="12" spans="1:6" s="83" customFormat="1" ht="16.5" customHeight="1">
      <c r="A12" s="149">
        <v>502</v>
      </c>
      <c r="B12" s="147" t="s">
        <v>1331</v>
      </c>
      <c r="C12" s="139">
        <f>SUM(C13:C22)</f>
        <v>55307</v>
      </c>
      <c r="F12" s="204"/>
    </row>
    <row r="13" spans="1:3" s="86" customFormat="1" ht="16.5" customHeight="1">
      <c r="A13" s="87">
        <v>50201</v>
      </c>
      <c r="B13" s="148" t="s">
        <v>420</v>
      </c>
      <c r="C13" s="132">
        <v>15509</v>
      </c>
    </row>
    <row r="14" spans="1:3" s="86" customFormat="1" ht="16.5" customHeight="1">
      <c r="A14" s="87">
        <v>50202</v>
      </c>
      <c r="B14" s="148" t="s">
        <v>356</v>
      </c>
      <c r="C14" s="132">
        <v>720</v>
      </c>
    </row>
    <row r="15" spans="1:3" s="86" customFormat="1" ht="16.5" customHeight="1">
      <c r="A15" s="87">
        <v>50203</v>
      </c>
      <c r="B15" s="148" t="s">
        <v>357</v>
      </c>
      <c r="C15" s="132">
        <v>1589</v>
      </c>
    </row>
    <row r="16" spans="1:3" s="86" customFormat="1" ht="16.5" customHeight="1">
      <c r="A16" s="87">
        <v>50204</v>
      </c>
      <c r="B16" s="148" t="s">
        <v>1332</v>
      </c>
      <c r="C16" s="132">
        <v>1091</v>
      </c>
    </row>
    <row r="17" spans="1:3" s="86" customFormat="1" ht="16.5" customHeight="1">
      <c r="A17" s="87">
        <v>50205</v>
      </c>
      <c r="B17" s="148" t="s">
        <v>628</v>
      </c>
      <c r="C17" s="132">
        <v>19874</v>
      </c>
    </row>
    <row r="18" spans="1:3" s="86" customFormat="1" ht="16.5" customHeight="1">
      <c r="A18" s="87">
        <v>50206</v>
      </c>
      <c r="B18" s="148" t="s">
        <v>358</v>
      </c>
      <c r="C18" s="132">
        <v>256</v>
      </c>
    </row>
    <row r="19" spans="1:3" s="86" customFormat="1" ht="16.5" customHeight="1">
      <c r="A19" s="87">
        <v>50207</v>
      </c>
      <c r="B19" s="148" t="s">
        <v>629</v>
      </c>
      <c r="C19" s="132">
        <v>0</v>
      </c>
    </row>
    <row r="20" spans="1:3" s="86" customFormat="1" ht="16.5" customHeight="1">
      <c r="A20" s="87">
        <v>50208</v>
      </c>
      <c r="B20" s="148" t="s">
        <v>359</v>
      </c>
      <c r="C20" s="132">
        <v>1307</v>
      </c>
    </row>
    <row r="21" spans="1:3" s="86" customFormat="1" ht="16.5" customHeight="1">
      <c r="A21" s="87">
        <v>50209</v>
      </c>
      <c r="B21" s="148" t="s">
        <v>355</v>
      </c>
      <c r="C21" s="132">
        <v>1373</v>
      </c>
    </row>
    <row r="22" spans="1:3" s="83" customFormat="1" ht="16.5" customHeight="1">
      <c r="A22" s="150">
        <v>50299</v>
      </c>
      <c r="B22" s="151" t="s">
        <v>360</v>
      </c>
      <c r="C22" s="140">
        <v>13588</v>
      </c>
    </row>
    <row r="23" spans="1:3" s="86" customFormat="1" ht="16.5" customHeight="1">
      <c r="A23" s="149">
        <v>503</v>
      </c>
      <c r="B23" s="152" t="s">
        <v>1333</v>
      </c>
      <c r="C23" s="141">
        <f>SUM(C24:C30)</f>
        <v>79611</v>
      </c>
    </row>
    <row r="24" spans="1:3" s="86" customFormat="1" ht="16.5" customHeight="1">
      <c r="A24" s="87">
        <v>50301</v>
      </c>
      <c r="B24" s="148" t="s">
        <v>1343</v>
      </c>
      <c r="C24" s="132">
        <v>711</v>
      </c>
    </row>
    <row r="25" spans="1:3" s="137" customFormat="1" ht="16.5" customHeight="1">
      <c r="A25" s="150">
        <v>50302</v>
      </c>
      <c r="B25" s="151" t="s">
        <v>644</v>
      </c>
      <c r="C25" s="140">
        <v>71842</v>
      </c>
    </row>
    <row r="26" spans="1:3" s="129" customFormat="1" ht="16.5" customHeight="1">
      <c r="A26" s="150">
        <v>50303</v>
      </c>
      <c r="B26" s="151" t="s">
        <v>1344</v>
      </c>
      <c r="C26" s="140">
        <v>59</v>
      </c>
    </row>
    <row r="27" spans="1:3" s="86" customFormat="1" ht="16.5" customHeight="1">
      <c r="A27" s="87">
        <v>50305</v>
      </c>
      <c r="B27" s="148" t="s">
        <v>1345</v>
      </c>
      <c r="C27" s="132">
        <v>105</v>
      </c>
    </row>
    <row r="28" spans="1:3" s="86" customFormat="1" ht="15" customHeight="1">
      <c r="A28" s="87">
        <v>50306</v>
      </c>
      <c r="B28" s="148" t="s">
        <v>1334</v>
      </c>
      <c r="C28" s="132">
        <v>3454</v>
      </c>
    </row>
    <row r="29" spans="1:3" s="129" customFormat="1" ht="15" customHeight="1">
      <c r="A29" s="150">
        <v>50307</v>
      </c>
      <c r="B29" s="150" t="s">
        <v>1346</v>
      </c>
      <c r="C29" s="146">
        <v>655</v>
      </c>
    </row>
    <row r="30" spans="1:3" ht="15" customHeight="1">
      <c r="A30" s="87">
        <v>50399</v>
      </c>
      <c r="B30" s="87" t="s">
        <v>1335</v>
      </c>
      <c r="C30" s="142">
        <v>2785</v>
      </c>
    </row>
    <row r="31" spans="1:3" ht="15" customHeight="1">
      <c r="A31" s="156">
        <v>504</v>
      </c>
      <c r="B31" s="156" t="s">
        <v>1347</v>
      </c>
      <c r="C31" s="141">
        <f>SUM(C32:C37)</f>
        <v>10198</v>
      </c>
    </row>
    <row r="32" spans="1:3" ht="15" customHeight="1">
      <c r="A32" s="87">
        <v>50401</v>
      </c>
      <c r="B32" s="87" t="s">
        <v>1343</v>
      </c>
      <c r="C32" s="142">
        <v>0</v>
      </c>
    </row>
    <row r="33" spans="1:3" ht="15" customHeight="1">
      <c r="A33" s="87">
        <v>50402</v>
      </c>
      <c r="B33" s="87" t="s">
        <v>644</v>
      </c>
      <c r="C33" s="142">
        <v>9256</v>
      </c>
    </row>
    <row r="34" spans="1:3" ht="15" customHeight="1">
      <c r="A34" s="87">
        <v>50403</v>
      </c>
      <c r="B34" s="87" t="s">
        <v>1344</v>
      </c>
      <c r="C34" s="142">
        <v>0</v>
      </c>
    </row>
    <row r="35" spans="1:3" ht="15" customHeight="1">
      <c r="A35" s="153">
        <v>50404</v>
      </c>
      <c r="B35" s="154" t="s">
        <v>1334</v>
      </c>
      <c r="C35" s="136">
        <v>884</v>
      </c>
    </row>
    <row r="36" spans="1:3" ht="15" customHeight="1">
      <c r="A36" s="153">
        <v>50405</v>
      </c>
      <c r="B36" s="154" t="s">
        <v>1346</v>
      </c>
      <c r="C36" s="136">
        <v>0</v>
      </c>
    </row>
    <row r="37" spans="1:3" ht="15" customHeight="1">
      <c r="A37" s="153">
        <v>50499</v>
      </c>
      <c r="B37" s="154" t="s">
        <v>1335</v>
      </c>
      <c r="C37" s="136">
        <v>58</v>
      </c>
    </row>
    <row r="38" spans="1:3" ht="15" customHeight="1">
      <c r="A38" s="155">
        <v>505</v>
      </c>
      <c r="B38" s="156" t="s">
        <v>1336</v>
      </c>
      <c r="C38" s="134">
        <f>SUM(C39:C41)</f>
        <v>169626</v>
      </c>
    </row>
    <row r="39" spans="1:3" ht="15" customHeight="1">
      <c r="A39" s="153">
        <v>50501</v>
      </c>
      <c r="B39" s="154" t="s">
        <v>421</v>
      </c>
      <c r="C39" s="136">
        <v>131581</v>
      </c>
    </row>
    <row r="40" spans="1:3" ht="15" customHeight="1">
      <c r="A40" s="153">
        <v>50502</v>
      </c>
      <c r="B40" s="154" t="s">
        <v>422</v>
      </c>
      <c r="C40" s="136">
        <v>38040</v>
      </c>
    </row>
    <row r="41" spans="1:3" ht="15" customHeight="1">
      <c r="A41" s="153">
        <v>50599</v>
      </c>
      <c r="B41" s="154" t="s">
        <v>1348</v>
      </c>
      <c r="C41" s="136">
        <v>5</v>
      </c>
    </row>
    <row r="42" spans="1:3" ht="15" customHeight="1">
      <c r="A42" s="156">
        <v>506</v>
      </c>
      <c r="B42" s="156" t="s">
        <v>1349</v>
      </c>
      <c r="C42" s="134">
        <f>SUM(C43:C44)</f>
        <v>31947</v>
      </c>
    </row>
    <row r="43" spans="1:3" ht="15" customHeight="1">
      <c r="A43" s="153">
        <v>50601</v>
      </c>
      <c r="B43" s="154" t="s">
        <v>1350</v>
      </c>
      <c r="C43" s="136">
        <v>19343</v>
      </c>
    </row>
    <row r="44" spans="1:3" ht="15" customHeight="1">
      <c r="A44" s="153">
        <v>50602</v>
      </c>
      <c r="B44" s="154" t="s">
        <v>1351</v>
      </c>
      <c r="C44" s="136">
        <v>12604</v>
      </c>
    </row>
    <row r="45" spans="1:3" ht="15" customHeight="1">
      <c r="A45" s="155">
        <v>507</v>
      </c>
      <c r="B45" s="156" t="s">
        <v>1352</v>
      </c>
      <c r="C45" s="134">
        <f>SUM(C46:C48)</f>
        <v>10820</v>
      </c>
    </row>
    <row r="46" spans="1:3" ht="15" customHeight="1">
      <c r="A46" s="153">
        <v>50701</v>
      </c>
      <c r="B46" s="154" t="s">
        <v>1353</v>
      </c>
      <c r="C46" s="136">
        <v>5215</v>
      </c>
    </row>
    <row r="47" spans="1:3" ht="15" customHeight="1">
      <c r="A47" s="153">
        <v>50702</v>
      </c>
      <c r="B47" s="154" t="s">
        <v>1354</v>
      </c>
      <c r="C47" s="136">
        <v>743</v>
      </c>
    </row>
    <row r="48" spans="1:3" ht="15" customHeight="1">
      <c r="A48" s="153">
        <v>50799</v>
      </c>
      <c r="B48" s="154" t="s">
        <v>1355</v>
      </c>
      <c r="C48" s="136">
        <v>4862</v>
      </c>
    </row>
    <row r="49" spans="1:3" ht="15" customHeight="1">
      <c r="A49" s="155">
        <v>508</v>
      </c>
      <c r="B49" s="156" t="s">
        <v>1356</v>
      </c>
      <c r="C49" s="134">
        <f>SUM(C50:C53)</f>
        <v>66</v>
      </c>
    </row>
    <row r="50" spans="1:3" ht="15" customHeight="1">
      <c r="A50" s="153">
        <v>50801</v>
      </c>
      <c r="B50" s="154" t="s">
        <v>1357</v>
      </c>
      <c r="C50" s="136">
        <v>0</v>
      </c>
    </row>
    <row r="51" spans="1:3" ht="15" customHeight="1">
      <c r="A51" s="153">
        <v>50802</v>
      </c>
      <c r="B51" s="154" t="s">
        <v>1358</v>
      </c>
      <c r="C51" s="136">
        <v>0</v>
      </c>
    </row>
    <row r="52" spans="1:3" ht="15" customHeight="1">
      <c r="A52" s="153">
        <v>50805</v>
      </c>
      <c r="B52" s="154" t="s">
        <v>1510</v>
      </c>
      <c r="C52" s="136">
        <v>0</v>
      </c>
    </row>
    <row r="53" spans="1:3" ht="15" customHeight="1">
      <c r="A53" s="153">
        <v>50899</v>
      </c>
      <c r="B53" s="154" t="s">
        <v>1511</v>
      </c>
      <c r="C53" s="136">
        <v>66</v>
      </c>
    </row>
    <row r="54" spans="1:3" ht="15" customHeight="1">
      <c r="A54" s="155">
        <v>509</v>
      </c>
      <c r="B54" s="156" t="s">
        <v>1337</v>
      </c>
      <c r="C54" s="134">
        <f>SUM(C55:C59)</f>
        <v>115943</v>
      </c>
    </row>
    <row r="55" spans="1:3" ht="15" customHeight="1">
      <c r="A55" s="153">
        <v>50901</v>
      </c>
      <c r="B55" s="154" t="s">
        <v>423</v>
      </c>
      <c r="C55" s="136">
        <v>62392</v>
      </c>
    </row>
    <row r="56" spans="1:3" ht="15" customHeight="1">
      <c r="A56" s="153">
        <v>50902</v>
      </c>
      <c r="B56" s="154" t="s">
        <v>1338</v>
      </c>
      <c r="C56" s="136">
        <v>8382</v>
      </c>
    </row>
    <row r="57" spans="1:3" ht="15" customHeight="1">
      <c r="A57" s="153">
        <v>50903</v>
      </c>
      <c r="B57" s="154" t="s">
        <v>1339</v>
      </c>
      <c r="C57" s="136">
        <v>19541</v>
      </c>
    </row>
    <row r="58" spans="1:3" ht="15" customHeight="1">
      <c r="A58" s="153">
        <v>50905</v>
      </c>
      <c r="B58" s="154" t="s">
        <v>424</v>
      </c>
      <c r="C58" s="136">
        <v>104</v>
      </c>
    </row>
    <row r="59" spans="1:3" ht="15" customHeight="1">
      <c r="A59" s="153">
        <v>50999</v>
      </c>
      <c r="B59" s="154" t="s">
        <v>630</v>
      </c>
      <c r="C59" s="136">
        <v>25524</v>
      </c>
    </row>
    <row r="60" spans="1:3" ht="15" customHeight="1">
      <c r="A60" s="155">
        <v>510</v>
      </c>
      <c r="B60" s="156" t="s">
        <v>1359</v>
      </c>
      <c r="C60" s="134">
        <f>SUM(C61:C63)</f>
        <v>2052</v>
      </c>
    </row>
    <row r="61" spans="1:3" ht="15" customHeight="1">
      <c r="A61" s="153">
        <v>51002</v>
      </c>
      <c r="B61" s="154" t="s">
        <v>1360</v>
      </c>
      <c r="C61" s="136">
        <v>2052</v>
      </c>
    </row>
    <row r="62" spans="1:3" ht="15" customHeight="1">
      <c r="A62" s="153">
        <v>51003</v>
      </c>
      <c r="B62" s="154" t="s">
        <v>951</v>
      </c>
      <c r="C62" s="136">
        <v>0</v>
      </c>
    </row>
    <row r="63" spans="1:3" ht="15" customHeight="1">
      <c r="A63" s="153">
        <v>51004</v>
      </c>
      <c r="B63" s="154" t="s">
        <v>1361</v>
      </c>
      <c r="C63" s="136">
        <v>0</v>
      </c>
    </row>
    <row r="64" spans="1:3" ht="15" customHeight="1">
      <c r="A64" s="155">
        <v>511</v>
      </c>
      <c r="B64" s="156" t="s">
        <v>1362</v>
      </c>
      <c r="C64" s="134">
        <f>SUM(C65:C68)</f>
        <v>17415</v>
      </c>
    </row>
    <row r="65" spans="1:3" ht="15" customHeight="1">
      <c r="A65" s="153">
        <v>51101</v>
      </c>
      <c r="B65" s="154" t="s">
        <v>1363</v>
      </c>
      <c r="C65" s="136">
        <v>17146</v>
      </c>
    </row>
    <row r="66" spans="1:3" ht="15" customHeight="1">
      <c r="A66" s="153">
        <v>51102</v>
      </c>
      <c r="B66" s="154" t="s">
        <v>1364</v>
      </c>
      <c r="C66" s="136">
        <v>264</v>
      </c>
    </row>
    <row r="67" spans="1:3" ht="15" customHeight="1">
      <c r="A67" s="153">
        <v>51103</v>
      </c>
      <c r="B67" s="154" t="s">
        <v>1365</v>
      </c>
      <c r="C67" s="136">
        <v>5</v>
      </c>
    </row>
    <row r="68" spans="1:3" ht="15" customHeight="1">
      <c r="A68" s="153">
        <v>51104</v>
      </c>
      <c r="B68" s="154" t="s">
        <v>1366</v>
      </c>
      <c r="C68" s="136">
        <v>0</v>
      </c>
    </row>
    <row r="69" spans="1:3" ht="15" customHeight="1">
      <c r="A69" s="155">
        <v>599</v>
      </c>
      <c r="B69" s="156" t="s">
        <v>1367</v>
      </c>
      <c r="C69" s="134">
        <f>SUM(C70:C73)</f>
        <v>82</v>
      </c>
    </row>
    <row r="70" spans="1:3" ht="15" customHeight="1">
      <c r="A70" s="153">
        <v>59906</v>
      </c>
      <c r="B70" s="154" t="s">
        <v>1368</v>
      </c>
      <c r="C70" s="136">
        <v>0</v>
      </c>
    </row>
    <row r="71" spans="1:3" ht="15" customHeight="1">
      <c r="A71" s="153">
        <v>59907</v>
      </c>
      <c r="B71" s="154" t="s">
        <v>1369</v>
      </c>
      <c r="C71" s="136">
        <v>0</v>
      </c>
    </row>
    <row r="72" spans="1:3" ht="15" customHeight="1">
      <c r="A72" s="153">
        <v>59908</v>
      </c>
      <c r="B72" s="154" t="s">
        <v>1370</v>
      </c>
      <c r="C72" s="136">
        <v>0</v>
      </c>
    </row>
    <row r="73" spans="1:3" ht="15" customHeight="1">
      <c r="A73" s="153">
        <v>59999</v>
      </c>
      <c r="B73" s="154" t="s">
        <v>1208</v>
      </c>
      <c r="C73" s="136">
        <v>82</v>
      </c>
    </row>
  </sheetData>
  <sheetProtection/>
  <autoFilter ref="A5:C73"/>
  <mergeCells count="2">
    <mergeCell ref="A2:C2"/>
    <mergeCell ref="A3:C3"/>
  </mergeCells>
  <printOptions/>
  <pageMargins left="0.8661417322834646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showGridLines="0" showZeros="0" zoomScale="110" zoomScaleNormal="110" zoomScalePageLayoutView="0" workbookViewId="0" topLeftCell="A1">
      <selection activeCell="K35" sqref="K35"/>
    </sheetView>
  </sheetViews>
  <sheetFormatPr defaultColWidth="9.125" defaultRowHeight="14.25"/>
  <cols>
    <col min="1" max="1" width="31.375" style="34" customWidth="1"/>
    <col min="2" max="2" width="11.75390625" style="9" customWidth="1"/>
    <col min="3" max="3" width="44.75390625" style="9" customWidth="1"/>
    <col min="4" max="4" width="11.75390625" style="9" customWidth="1"/>
    <col min="5" max="8" width="0" style="9" hidden="1" customWidth="1"/>
    <col min="9" max="9" width="8.75390625" style="9" customWidth="1"/>
    <col min="10" max="16384" width="9.125" style="1" customWidth="1"/>
  </cols>
  <sheetData>
    <row r="1" ht="14.25">
      <c r="A1" s="114" t="s">
        <v>664</v>
      </c>
    </row>
    <row r="2" spans="1:4" s="9" customFormat="1" ht="44.25" customHeight="1">
      <c r="A2" s="269" t="s">
        <v>1517</v>
      </c>
      <c r="B2" s="269"/>
      <c r="C2" s="269"/>
      <c r="D2" s="269"/>
    </row>
    <row r="3" spans="1:4" s="9" customFormat="1" ht="17.25" customHeight="1">
      <c r="A3" s="273" t="s">
        <v>298</v>
      </c>
      <c r="B3" s="273"/>
      <c r="C3" s="273"/>
      <c r="D3" s="273"/>
    </row>
    <row r="4" spans="1:4" s="9" customFormat="1" ht="24" customHeight="1">
      <c r="A4" s="159" t="s">
        <v>376</v>
      </c>
      <c r="B4" s="145" t="s">
        <v>180</v>
      </c>
      <c r="C4" s="145" t="s">
        <v>378</v>
      </c>
      <c r="D4" s="145" t="s">
        <v>180</v>
      </c>
    </row>
    <row r="5" spans="1:6" s="9" customFormat="1" ht="15" customHeight="1">
      <c r="A5" s="149" t="s">
        <v>1373</v>
      </c>
      <c r="B5" s="128">
        <f>B6+B10+B33</f>
        <v>434034</v>
      </c>
      <c r="C5" s="133" t="s">
        <v>498</v>
      </c>
      <c r="D5" s="208">
        <f>D6+D10+D16</f>
        <v>81086</v>
      </c>
      <c r="F5" s="9" t="s">
        <v>279</v>
      </c>
    </row>
    <row r="6" spans="1:6" s="14" customFormat="1" ht="15" customHeight="1">
      <c r="A6" s="149" t="s">
        <v>1374</v>
      </c>
      <c r="B6" s="128">
        <v>6868</v>
      </c>
      <c r="C6" s="133" t="s">
        <v>1375</v>
      </c>
      <c r="D6" s="133">
        <f>SUM(D7:D9)</f>
        <v>4420</v>
      </c>
      <c r="F6" s="14" t="s">
        <v>204</v>
      </c>
    </row>
    <row r="7" spans="1:6" s="9" customFormat="1" ht="15" customHeight="1">
      <c r="A7" s="150" t="s">
        <v>1376</v>
      </c>
      <c r="B7" s="126">
        <v>636</v>
      </c>
      <c r="C7" s="135" t="s">
        <v>1377</v>
      </c>
      <c r="D7" s="135">
        <v>200</v>
      </c>
      <c r="F7" s="9" t="s">
        <v>130</v>
      </c>
    </row>
    <row r="8" spans="1:6" s="9" customFormat="1" ht="15" customHeight="1">
      <c r="A8" s="150" t="s">
        <v>1378</v>
      </c>
      <c r="B8" s="126">
        <v>5179</v>
      </c>
      <c r="C8" s="135" t="s">
        <v>1379</v>
      </c>
      <c r="D8" s="135">
        <v>3920</v>
      </c>
      <c r="F8" s="9" t="s">
        <v>49</v>
      </c>
    </row>
    <row r="9" spans="1:6" s="9" customFormat="1" ht="15" customHeight="1">
      <c r="A9" s="150" t="s">
        <v>1380</v>
      </c>
      <c r="B9" s="126">
        <v>1053</v>
      </c>
      <c r="C9" s="135" t="s">
        <v>1381</v>
      </c>
      <c r="D9" s="135">
        <v>300</v>
      </c>
      <c r="F9" s="9" t="s">
        <v>276</v>
      </c>
    </row>
    <row r="10" spans="1:6" s="9" customFormat="1" ht="15" customHeight="1">
      <c r="A10" s="133" t="s">
        <v>1382</v>
      </c>
      <c r="B10" s="128">
        <v>345461</v>
      </c>
      <c r="C10" s="133" t="s">
        <v>1383</v>
      </c>
      <c r="D10" s="208">
        <f>SUM(D11:D15)</f>
        <v>22297</v>
      </c>
      <c r="F10" s="9" t="s">
        <v>201</v>
      </c>
    </row>
    <row r="11" spans="1:6" s="9" customFormat="1" ht="15" customHeight="1">
      <c r="A11" s="135" t="s">
        <v>134</v>
      </c>
      <c r="B11" s="126">
        <v>617</v>
      </c>
      <c r="C11" s="135" t="s">
        <v>1384</v>
      </c>
      <c r="D11" s="126">
        <v>840</v>
      </c>
      <c r="F11" s="9" t="s">
        <v>132</v>
      </c>
    </row>
    <row r="12" spans="1:6" s="9" customFormat="1" ht="15" customHeight="1">
      <c r="A12" s="135" t="s">
        <v>61</v>
      </c>
      <c r="B12" s="126">
        <v>48518</v>
      </c>
      <c r="C12" s="135" t="s">
        <v>1385</v>
      </c>
      <c r="D12" s="126">
        <v>11808</v>
      </c>
      <c r="F12" s="9" t="s">
        <v>48</v>
      </c>
    </row>
    <row r="13" spans="1:6" s="9" customFormat="1" ht="15" customHeight="1">
      <c r="A13" s="135" t="s">
        <v>0</v>
      </c>
      <c r="B13" s="126">
        <v>50653</v>
      </c>
      <c r="C13" s="135" t="s">
        <v>245</v>
      </c>
      <c r="D13" s="126">
        <v>7070</v>
      </c>
      <c r="F13" s="9" t="s">
        <v>275</v>
      </c>
    </row>
    <row r="14" spans="1:6" s="9" customFormat="1" ht="15" customHeight="1">
      <c r="A14" s="135" t="s">
        <v>115</v>
      </c>
      <c r="B14" s="126">
        <v>13717</v>
      </c>
      <c r="C14" s="135" t="s">
        <v>1387</v>
      </c>
      <c r="D14" s="126">
        <v>23</v>
      </c>
      <c r="F14" s="9" t="s">
        <v>177</v>
      </c>
    </row>
    <row r="15" spans="1:10" s="9" customFormat="1" ht="15" customHeight="1">
      <c r="A15" s="135" t="s">
        <v>488</v>
      </c>
      <c r="B15" s="126">
        <v>1843</v>
      </c>
      <c r="C15" s="135" t="s">
        <v>1391</v>
      </c>
      <c r="D15" s="126">
        <v>2556</v>
      </c>
      <c r="F15" s="9" t="s">
        <v>99</v>
      </c>
      <c r="J15" s="206" t="s">
        <v>1512</v>
      </c>
    </row>
    <row r="16" spans="1:6" s="9" customFormat="1" ht="15" customHeight="1">
      <c r="A16" s="135" t="s">
        <v>124</v>
      </c>
      <c r="B16" s="126">
        <v>20716</v>
      </c>
      <c r="C16" s="149" t="s">
        <v>1393</v>
      </c>
      <c r="D16" s="128">
        <f>SUM(D17:D28)</f>
        <v>54369</v>
      </c>
      <c r="F16" s="9" t="s">
        <v>7</v>
      </c>
    </row>
    <row r="17" spans="1:6" s="9" customFormat="1" ht="15" customHeight="1">
      <c r="A17" s="135" t="s">
        <v>112</v>
      </c>
      <c r="B17" s="126">
        <v>15237</v>
      </c>
      <c r="C17" s="135" t="s">
        <v>1394</v>
      </c>
      <c r="D17" s="126">
        <v>92</v>
      </c>
      <c r="F17" s="9" t="s">
        <v>250</v>
      </c>
    </row>
    <row r="18" spans="1:6" s="9" customFormat="1" ht="15" customHeight="1">
      <c r="A18" s="135" t="s">
        <v>83</v>
      </c>
      <c r="B18" s="126">
        <v>27278</v>
      </c>
      <c r="C18" s="135" t="s">
        <v>495</v>
      </c>
      <c r="D18" s="126">
        <v>1244</v>
      </c>
      <c r="F18" s="9" t="s">
        <v>175</v>
      </c>
    </row>
    <row r="19" spans="1:6" s="9" customFormat="1" ht="15" customHeight="1">
      <c r="A19" s="135" t="s">
        <v>1386</v>
      </c>
      <c r="B19" s="126">
        <v>108</v>
      </c>
      <c r="C19" s="135" t="s">
        <v>23</v>
      </c>
      <c r="D19" s="126">
        <v>7068</v>
      </c>
      <c r="F19" s="9" t="s">
        <v>105</v>
      </c>
    </row>
    <row r="20" spans="1:6" s="9" customFormat="1" ht="15" customHeight="1">
      <c r="A20" s="135" t="s">
        <v>1388</v>
      </c>
      <c r="B20" s="126">
        <v>2613</v>
      </c>
      <c r="C20" s="135" t="s">
        <v>496</v>
      </c>
      <c r="D20" s="126">
        <v>1589</v>
      </c>
      <c r="F20" s="9" t="s">
        <v>9</v>
      </c>
    </row>
    <row r="21" spans="1:6" s="9" customFormat="1" ht="15" customHeight="1">
      <c r="A21" s="135" t="s">
        <v>489</v>
      </c>
      <c r="B21" s="126">
        <v>24450</v>
      </c>
      <c r="C21" s="135" t="s">
        <v>1395</v>
      </c>
      <c r="D21" s="126">
        <v>4907</v>
      </c>
      <c r="F21" s="9" t="s">
        <v>247</v>
      </c>
    </row>
    <row r="22" spans="1:6" s="9" customFormat="1" ht="15" customHeight="1">
      <c r="A22" s="135" t="s">
        <v>1389</v>
      </c>
      <c r="B22" s="126">
        <v>90</v>
      </c>
      <c r="C22" s="135" t="s">
        <v>67</v>
      </c>
      <c r="D22" s="126">
        <v>35659</v>
      </c>
      <c r="F22" s="9" t="s">
        <v>174</v>
      </c>
    </row>
    <row r="23" spans="1:4" s="9" customFormat="1" ht="15" customHeight="1">
      <c r="A23" s="135" t="s">
        <v>490</v>
      </c>
      <c r="B23" s="126">
        <v>1300</v>
      </c>
      <c r="C23" s="150" t="s">
        <v>1397</v>
      </c>
      <c r="D23" s="126">
        <v>797</v>
      </c>
    </row>
    <row r="24" spans="1:6" s="25" customFormat="1" ht="15" customHeight="1">
      <c r="A24" s="135" t="s">
        <v>491</v>
      </c>
      <c r="B24" s="126">
        <v>32237</v>
      </c>
      <c r="C24" s="135" t="s">
        <v>1399</v>
      </c>
      <c r="D24" s="126">
        <v>50</v>
      </c>
      <c r="F24" s="25" t="s">
        <v>104</v>
      </c>
    </row>
    <row r="25" spans="1:4" s="25" customFormat="1" ht="15" customHeight="1">
      <c r="A25" s="135" t="s">
        <v>1390</v>
      </c>
      <c r="B25" s="126">
        <v>12138</v>
      </c>
      <c r="C25" s="135" t="s">
        <v>497</v>
      </c>
      <c r="D25" s="126">
        <v>453</v>
      </c>
    </row>
    <row r="26" spans="1:6" s="9" customFormat="1" ht="15" customHeight="1">
      <c r="A26" s="135" t="s">
        <v>492</v>
      </c>
      <c r="B26" s="126">
        <v>5772</v>
      </c>
      <c r="C26" s="135" t="s">
        <v>499</v>
      </c>
      <c r="D26" s="126">
        <v>1473</v>
      </c>
      <c r="F26" s="9" t="s">
        <v>154</v>
      </c>
    </row>
    <row r="27" spans="1:6" s="9" customFormat="1" ht="15" customHeight="1">
      <c r="A27" s="135" t="s">
        <v>493</v>
      </c>
      <c r="B27" s="126">
        <v>41938</v>
      </c>
      <c r="C27" s="135" t="s">
        <v>500</v>
      </c>
      <c r="D27" s="126">
        <v>1017</v>
      </c>
      <c r="F27" s="9" t="s">
        <v>315</v>
      </c>
    </row>
    <row r="28" spans="1:6" s="9" customFormat="1" ht="15" customHeight="1">
      <c r="A28" s="135" t="s">
        <v>494</v>
      </c>
      <c r="B28" s="126">
        <v>12005</v>
      </c>
      <c r="C28" s="135" t="s">
        <v>798</v>
      </c>
      <c r="D28" s="126">
        <v>20</v>
      </c>
      <c r="F28" s="9" t="s">
        <v>72</v>
      </c>
    </row>
    <row r="29" spans="1:6" s="9" customFormat="1" ht="15" customHeight="1">
      <c r="A29" s="207" t="s">
        <v>1513</v>
      </c>
      <c r="B29" s="126">
        <v>12904</v>
      </c>
      <c r="F29" s="9" t="s">
        <v>153</v>
      </c>
    </row>
    <row r="30" spans="1:2" s="9" customFormat="1" ht="15" customHeight="1">
      <c r="A30" s="207" t="s">
        <v>1514</v>
      </c>
      <c r="B30" s="126">
        <v>13900</v>
      </c>
    </row>
    <row r="31" spans="1:6" s="9" customFormat="1" ht="15" customHeight="1">
      <c r="A31" s="207" t="s">
        <v>1515</v>
      </c>
      <c r="B31" s="126">
        <v>6800</v>
      </c>
      <c r="F31" s="9" t="s">
        <v>316</v>
      </c>
    </row>
    <row r="32" spans="1:2" ht="15" customHeight="1">
      <c r="A32" s="135" t="s">
        <v>209</v>
      </c>
      <c r="B32" s="126">
        <v>627</v>
      </c>
    </row>
    <row r="33" spans="1:2" ht="15" customHeight="1">
      <c r="A33" s="133" t="s">
        <v>1392</v>
      </c>
      <c r="B33" s="128">
        <v>81705</v>
      </c>
    </row>
    <row r="34" spans="1:2" ht="15" customHeight="1">
      <c r="A34" s="135" t="s">
        <v>52</v>
      </c>
      <c r="B34" s="126">
        <v>5</v>
      </c>
    </row>
    <row r="35" spans="1:2" ht="15" customHeight="1">
      <c r="A35" s="135" t="s">
        <v>1394</v>
      </c>
      <c r="B35" s="126">
        <v>222</v>
      </c>
    </row>
    <row r="36" spans="1:2" ht="15" customHeight="1">
      <c r="A36" s="135" t="s">
        <v>495</v>
      </c>
      <c r="B36" s="126">
        <v>166</v>
      </c>
    </row>
    <row r="37" spans="1:2" ht="15" customHeight="1">
      <c r="A37" s="135" t="s">
        <v>496</v>
      </c>
      <c r="B37" s="126">
        <v>487</v>
      </c>
    </row>
    <row r="38" spans="1:2" ht="15" customHeight="1">
      <c r="A38" s="135" t="s">
        <v>1395</v>
      </c>
      <c r="B38" s="126">
        <v>12413</v>
      </c>
    </row>
    <row r="39" spans="1:2" ht="15" customHeight="1">
      <c r="A39" s="135" t="s">
        <v>1396</v>
      </c>
      <c r="B39" s="126">
        <v>4025</v>
      </c>
    </row>
    <row r="40" spans="1:2" ht="15" customHeight="1">
      <c r="A40" s="135" t="s">
        <v>67</v>
      </c>
      <c r="B40" s="126">
        <v>20210</v>
      </c>
    </row>
    <row r="41" spans="1:2" ht="15" customHeight="1">
      <c r="A41" s="135" t="s">
        <v>1397</v>
      </c>
      <c r="B41" s="126">
        <v>23332</v>
      </c>
    </row>
    <row r="42" spans="1:2" ht="15" customHeight="1">
      <c r="A42" s="135" t="s">
        <v>1398</v>
      </c>
      <c r="B42" s="126">
        <v>597</v>
      </c>
    </row>
    <row r="43" spans="1:2" ht="15" customHeight="1">
      <c r="A43" s="135" t="s">
        <v>1399</v>
      </c>
      <c r="B43" s="126">
        <v>1581</v>
      </c>
    </row>
    <row r="44" spans="1:2" ht="15" customHeight="1">
      <c r="A44" s="135" t="s">
        <v>497</v>
      </c>
      <c r="B44" s="126">
        <v>457</v>
      </c>
    </row>
    <row r="45" spans="1:2" ht="15" customHeight="1">
      <c r="A45" s="135" t="s">
        <v>499</v>
      </c>
      <c r="B45" s="126">
        <v>12077</v>
      </c>
    </row>
    <row r="46" spans="1:2" ht="15" customHeight="1">
      <c r="A46" s="135" t="s">
        <v>500</v>
      </c>
      <c r="B46" s="126">
        <v>3133</v>
      </c>
    </row>
    <row r="47" spans="1:2" ht="15" customHeight="1">
      <c r="A47" s="135" t="s">
        <v>319</v>
      </c>
      <c r="B47" s="126">
        <v>3000</v>
      </c>
    </row>
    <row r="48" ht="15" customHeight="1"/>
    <row r="49" spans="1:4" s="129" customFormat="1" ht="15" customHeight="1">
      <c r="A49" s="34"/>
      <c r="B49" s="9"/>
      <c r="C49" s="9"/>
      <c r="D49" s="9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spans="1:4" s="129" customFormat="1" ht="15" customHeight="1">
      <c r="A71" s="34"/>
      <c r="B71" s="9"/>
      <c r="C71" s="9"/>
      <c r="D71" s="9"/>
    </row>
    <row r="72" ht="15" customHeight="1"/>
    <row r="73" ht="15" customHeight="1"/>
  </sheetData>
  <sheetProtection/>
  <mergeCells count="2">
    <mergeCell ref="A2:D2"/>
    <mergeCell ref="A3:D3"/>
  </mergeCells>
  <printOptions/>
  <pageMargins left="0.7086614173228347" right="0.35433070866141736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30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10.375" style="1" customWidth="1"/>
    <col min="2" max="2" width="24.25390625" style="1" customWidth="1"/>
    <col min="3" max="3" width="37.50390625" style="254" customWidth="1"/>
    <col min="4" max="16384" width="9.00390625" style="1" customWidth="1"/>
  </cols>
  <sheetData>
    <row r="1" ht="14.25">
      <c r="A1" s="116" t="s">
        <v>663</v>
      </c>
    </row>
    <row r="2" spans="1:3" ht="30.75" customHeight="1">
      <c r="A2" s="274" t="s">
        <v>1519</v>
      </c>
      <c r="B2" s="274"/>
      <c r="C2" s="274"/>
    </row>
    <row r="3" spans="1:3" ht="18">
      <c r="A3" s="275" t="s">
        <v>533</v>
      </c>
      <c r="B3" s="275"/>
      <c r="C3" s="275"/>
    </row>
    <row r="4" ht="25.5" customHeight="1">
      <c r="C4" s="255" t="s">
        <v>1426</v>
      </c>
    </row>
    <row r="5" spans="1:3" s="167" customFormat="1" ht="26.25" customHeight="1">
      <c r="A5" s="164" t="s">
        <v>631</v>
      </c>
      <c r="B5" s="165" t="s">
        <v>632</v>
      </c>
      <c r="C5" s="256" t="s">
        <v>1424</v>
      </c>
    </row>
    <row r="6" spans="1:3" s="166" customFormat="1" ht="26.25" customHeight="1">
      <c r="A6" s="164"/>
      <c r="B6" s="165" t="s">
        <v>1425</v>
      </c>
      <c r="C6" s="256">
        <f>SUM(C7:C30)</f>
        <v>81086.108193</v>
      </c>
    </row>
    <row r="7" spans="1:3" s="15" customFormat="1" ht="26.25" customHeight="1">
      <c r="A7" s="61">
        <v>1</v>
      </c>
      <c r="B7" s="163" t="s">
        <v>1400</v>
      </c>
      <c r="C7" s="257">
        <v>4056.552363000001</v>
      </c>
    </row>
    <row r="8" spans="1:3" s="15" customFormat="1" ht="26.25" customHeight="1">
      <c r="A8" s="61">
        <v>2</v>
      </c>
      <c r="B8" s="163" t="s">
        <v>1401</v>
      </c>
      <c r="C8" s="257">
        <v>4042.625485999999</v>
      </c>
    </row>
    <row r="9" spans="1:3" s="15" customFormat="1" ht="26.25" customHeight="1">
      <c r="A9" s="61">
        <v>3</v>
      </c>
      <c r="B9" s="163" t="s">
        <v>1402</v>
      </c>
      <c r="C9" s="257">
        <v>4957.352630999998</v>
      </c>
    </row>
    <row r="10" spans="1:3" s="15" customFormat="1" ht="26.25" customHeight="1">
      <c r="A10" s="61">
        <v>4</v>
      </c>
      <c r="B10" s="163" t="s">
        <v>1403</v>
      </c>
      <c r="C10" s="257">
        <v>3395.405029999998</v>
      </c>
    </row>
    <row r="11" spans="1:3" s="15" customFormat="1" ht="26.25" customHeight="1">
      <c r="A11" s="61">
        <v>5</v>
      </c>
      <c r="B11" s="163" t="s">
        <v>1404</v>
      </c>
      <c r="C11" s="257">
        <v>6159.350068999998</v>
      </c>
    </row>
    <row r="12" spans="1:3" s="15" customFormat="1" ht="26.25" customHeight="1">
      <c r="A12" s="61">
        <v>6</v>
      </c>
      <c r="B12" s="163" t="s">
        <v>1405</v>
      </c>
      <c r="C12" s="257">
        <v>2968.017062</v>
      </c>
    </row>
    <row r="13" spans="1:3" s="15" customFormat="1" ht="26.25" customHeight="1">
      <c r="A13" s="61">
        <v>7</v>
      </c>
      <c r="B13" s="163" t="s">
        <v>1406</v>
      </c>
      <c r="C13" s="257">
        <v>4024.3114900000005</v>
      </c>
    </row>
    <row r="14" spans="1:3" s="15" customFormat="1" ht="26.25" customHeight="1">
      <c r="A14" s="61">
        <v>8</v>
      </c>
      <c r="B14" s="163" t="s">
        <v>1407</v>
      </c>
      <c r="C14" s="257">
        <v>3775.0543929999994</v>
      </c>
    </row>
    <row r="15" spans="1:3" s="15" customFormat="1" ht="26.25" customHeight="1">
      <c r="A15" s="61">
        <v>9</v>
      </c>
      <c r="B15" s="163" t="s">
        <v>1408</v>
      </c>
      <c r="C15" s="257">
        <v>5010.424244999998</v>
      </c>
    </row>
    <row r="16" spans="1:3" s="15" customFormat="1" ht="26.25" customHeight="1">
      <c r="A16" s="61">
        <v>10</v>
      </c>
      <c r="B16" s="163" t="s">
        <v>1409</v>
      </c>
      <c r="C16" s="257">
        <v>2765.1010629999996</v>
      </c>
    </row>
    <row r="17" spans="1:3" s="15" customFormat="1" ht="26.25" customHeight="1">
      <c r="A17" s="61">
        <v>11</v>
      </c>
      <c r="B17" s="163" t="s">
        <v>1410</v>
      </c>
      <c r="C17" s="257">
        <v>4512.462551000001</v>
      </c>
    </row>
    <row r="18" spans="1:3" s="15" customFormat="1" ht="26.25" customHeight="1">
      <c r="A18" s="61">
        <v>12</v>
      </c>
      <c r="B18" s="163" t="s">
        <v>1411</v>
      </c>
      <c r="C18" s="257">
        <v>2508.8590130000002</v>
      </c>
    </row>
    <row r="19" spans="1:3" s="15" customFormat="1" ht="26.25" customHeight="1">
      <c r="A19" s="61">
        <v>13</v>
      </c>
      <c r="B19" s="163" t="s">
        <v>1412</v>
      </c>
      <c r="C19" s="257">
        <v>3642.002896000002</v>
      </c>
    </row>
    <row r="20" spans="1:3" s="15" customFormat="1" ht="26.25" customHeight="1">
      <c r="A20" s="61">
        <v>14</v>
      </c>
      <c r="B20" s="163" t="s">
        <v>1413</v>
      </c>
      <c r="C20" s="257">
        <v>4079.0748529999987</v>
      </c>
    </row>
    <row r="21" spans="1:3" s="15" customFormat="1" ht="26.25" customHeight="1">
      <c r="A21" s="61">
        <v>15</v>
      </c>
      <c r="B21" s="163" t="s">
        <v>1414</v>
      </c>
      <c r="C21" s="257">
        <v>2736.948498</v>
      </c>
    </row>
    <row r="22" spans="1:3" s="15" customFormat="1" ht="26.25" customHeight="1">
      <c r="A22" s="61">
        <v>16</v>
      </c>
      <c r="B22" s="163" t="s">
        <v>1415</v>
      </c>
      <c r="C22" s="257">
        <v>1689.5637389999993</v>
      </c>
    </row>
    <row r="23" spans="1:3" s="15" customFormat="1" ht="26.25" customHeight="1">
      <c r="A23" s="61">
        <v>17</v>
      </c>
      <c r="B23" s="163" t="s">
        <v>1416</v>
      </c>
      <c r="C23" s="257">
        <v>2081.2170330000004</v>
      </c>
    </row>
    <row r="24" spans="1:3" s="15" customFormat="1" ht="26.25" customHeight="1">
      <c r="A24" s="61">
        <v>18</v>
      </c>
      <c r="B24" s="163" t="s">
        <v>1417</v>
      </c>
      <c r="C24" s="257">
        <v>2002.4335450000015</v>
      </c>
    </row>
    <row r="25" spans="1:3" s="15" customFormat="1" ht="26.25" customHeight="1">
      <c r="A25" s="61">
        <v>19</v>
      </c>
      <c r="B25" s="163" t="s">
        <v>1418</v>
      </c>
      <c r="C25" s="257">
        <v>4876.126173999998</v>
      </c>
    </row>
    <row r="26" spans="1:3" s="15" customFormat="1" ht="26.25" customHeight="1">
      <c r="A26" s="61">
        <v>20</v>
      </c>
      <c r="B26" s="163" t="s">
        <v>1419</v>
      </c>
      <c r="C26" s="257">
        <v>3090.647272</v>
      </c>
    </row>
    <row r="27" spans="1:3" s="15" customFormat="1" ht="26.25" customHeight="1">
      <c r="A27" s="61">
        <v>21</v>
      </c>
      <c r="B27" s="163" t="s">
        <v>1420</v>
      </c>
      <c r="C27" s="257">
        <v>1492.3814019999998</v>
      </c>
    </row>
    <row r="28" spans="1:3" s="15" customFormat="1" ht="26.25" customHeight="1">
      <c r="A28" s="61">
        <v>22</v>
      </c>
      <c r="B28" s="163" t="s">
        <v>1421</v>
      </c>
      <c r="C28" s="257">
        <v>1782.759328999997</v>
      </c>
    </row>
    <row r="29" spans="1:3" s="15" customFormat="1" ht="26.25" customHeight="1">
      <c r="A29" s="61">
        <v>23</v>
      </c>
      <c r="B29" s="163" t="s">
        <v>1422</v>
      </c>
      <c r="C29" s="257">
        <v>2521.001748000001</v>
      </c>
    </row>
    <row r="30" spans="1:3" s="15" customFormat="1" ht="26.25" customHeight="1">
      <c r="A30" s="61">
        <v>24</v>
      </c>
      <c r="B30" s="163" t="s">
        <v>1423</v>
      </c>
      <c r="C30" s="257">
        <v>2916.436307999999</v>
      </c>
    </row>
  </sheetData>
  <sheetProtection/>
  <mergeCells count="2"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B27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48.625" style="1" customWidth="1"/>
    <col min="2" max="2" width="31.625" style="103" customWidth="1"/>
    <col min="3" max="16384" width="9.00390625" style="1" customWidth="1"/>
  </cols>
  <sheetData>
    <row r="1" ht="14.25">
      <c r="A1" s="115" t="s">
        <v>662</v>
      </c>
    </row>
    <row r="2" spans="1:2" ht="35.25" customHeight="1">
      <c r="A2" s="274" t="s">
        <v>1519</v>
      </c>
      <c r="B2" s="274"/>
    </row>
    <row r="3" spans="1:2" ht="18">
      <c r="A3" s="275" t="s">
        <v>370</v>
      </c>
      <c r="B3" s="275"/>
    </row>
    <row r="4" spans="1:2" ht="14.25">
      <c r="A4" s="62"/>
      <c r="B4" s="104" t="s">
        <v>161</v>
      </c>
    </row>
    <row r="5" spans="1:2" s="166" customFormat="1" ht="18.75" customHeight="1">
      <c r="A5" s="168" t="s">
        <v>372</v>
      </c>
      <c r="B5" s="169" t="s">
        <v>180</v>
      </c>
    </row>
    <row r="6" spans="1:2" s="15" customFormat="1" ht="18.75" customHeight="1">
      <c r="A6" s="102" t="s">
        <v>653</v>
      </c>
      <c r="B6" s="105">
        <f>B7+B15</f>
        <v>81086</v>
      </c>
    </row>
    <row r="7" spans="1:2" s="183" customFormat="1" ht="18.75" customHeight="1">
      <c r="A7" s="181" t="s">
        <v>371</v>
      </c>
      <c r="B7" s="182">
        <f>SUM(B8:B14)</f>
        <v>26717</v>
      </c>
    </row>
    <row r="8" spans="1:2" s="15" customFormat="1" ht="18.75" customHeight="1">
      <c r="A8" s="80" t="s">
        <v>654</v>
      </c>
      <c r="B8" s="106"/>
    </row>
    <row r="9" spans="1:2" s="15" customFormat="1" ht="18.75" customHeight="1">
      <c r="A9" s="80" t="s">
        <v>655</v>
      </c>
      <c r="B9" s="106">
        <v>7070</v>
      </c>
    </row>
    <row r="10" spans="1:2" s="15" customFormat="1" ht="18.75" customHeight="1">
      <c r="A10" s="80" t="s">
        <v>656</v>
      </c>
      <c r="B10" s="106"/>
    </row>
    <row r="11" spans="1:2" s="15" customFormat="1" ht="18.75" customHeight="1">
      <c r="A11" s="180" t="s">
        <v>1434</v>
      </c>
      <c r="B11" s="106">
        <v>4420</v>
      </c>
    </row>
    <row r="12" spans="1:2" s="15" customFormat="1" ht="18.75" customHeight="1">
      <c r="A12" s="180" t="s">
        <v>1435</v>
      </c>
      <c r="B12" s="106">
        <v>11808</v>
      </c>
    </row>
    <row r="13" spans="1:2" s="15" customFormat="1" ht="18.75" customHeight="1">
      <c r="A13" s="180" t="s">
        <v>1646</v>
      </c>
      <c r="B13" s="106">
        <v>840</v>
      </c>
    </row>
    <row r="14" spans="1:2" s="15" customFormat="1" ht="18.75" customHeight="1">
      <c r="A14" s="180" t="s">
        <v>1436</v>
      </c>
      <c r="B14" s="106">
        <f>23+2556</f>
        <v>2579</v>
      </c>
    </row>
    <row r="15" spans="1:2" s="183" customFormat="1" ht="18.75" customHeight="1">
      <c r="A15" s="181" t="s">
        <v>1393</v>
      </c>
      <c r="B15" s="184">
        <f>SUM(B16:B27)</f>
        <v>54369</v>
      </c>
    </row>
    <row r="16" spans="1:2" s="15" customFormat="1" ht="18.75" customHeight="1">
      <c r="A16" s="80" t="s">
        <v>1394</v>
      </c>
      <c r="B16" s="106">
        <v>92</v>
      </c>
    </row>
    <row r="17" spans="1:2" s="15" customFormat="1" ht="18.75" customHeight="1">
      <c r="A17" s="180" t="s">
        <v>495</v>
      </c>
      <c r="B17" s="106">
        <v>1244</v>
      </c>
    </row>
    <row r="18" spans="1:2" s="15" customFormat="1" ht="18.75" customHeight="1">
      <c r="A18" s="180" t="s">
        <v>23</v>
      </c>
      <c r="B18" s="106">
        <v>7068</v>
      </c>
    </row>
    <row r="19" spans="1:2" s="15" customFormat="1" ht="18.75" customHeight="1">
      <c r="A19" s="80" t="s">
        <v>496</v>
      </c>
      <c r="B19" s="106">
        <v>1589</v>
      </c>
    </row>
    <row r="20" spans="1:2" s="15" customFormat="1" ht="18.75" customHeight="1">
      <c r="A20" s="180" t="s">
        <v>1395</v>
      </c>
      <c r="B20" s="106">
        <v>4907</v>
      </c>
    </row>
    <row r="21" spans="1:2" s="15" customFormat="1" ht="18.75" customHeight="1">
      <c r="A21" s="80" t="s">
        <v>67</v>
      </c>
      <c r="B21" s="106">
        <v>35659</v>
      </c>
    </row>
    <row r="22" spans="1:2" s="15" customFormat="1" ht="18.75" customHeight="1">
      <c r="A22" s="80" t="s">
        <v>1397</v>
      </c>
      <c r="B22" s="106">
        <v>797</v>
      </c>
    </row>
    <row r="23" spans="1:2" ht="18.75" customHeight="1">
      <c r="A23" s="80" t="s">
        <v>1399</v>
      </c>
      <c r="B23" s="106">
        <v>50</v>
      </c>
    </row>
    <row r="24" spans="1:2" ht="18.75" customHeight="1">
      <c r="A24" s="180" t="s">
        <v>497</v>
      </c>
      <c r="B24" s="106">
        <v>453</v>
      </c>
    </row>
    <row r="25" spans="1:2" ht="18.75" customHeight="1">
      <c r="A25" s="80" t="s">
        <v>499</v>
      </c>
      <c r="B25" s="106">
        <v>1473</v>
      </c>
    </row>
    <row r="26" spans="1:2" ht="18.75" customHeight="1">
      <c r="A26" s="180" t="s">
        <v>500</v>
      </c>
      <c r="B26" s="106">
        <v>1017</v>
      </c>
    </row>
    <row r="27" spans="1:2" ht="18.75" customHeight="1">
      <c r="A27" s="180" t="s">
        <v>798</v>
      </c>
      <c r="B27" s="106">
        <v>20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6"/>
  <sheetViews>
    <sheetView showGridLines="0" showZeros="0" zoomScalePageLayoutView="0" workbookViewId="0" topLeftCell="A1">
      <selection activeCell="C20" sqref="C20"/>
    </sheetView>
  </sheetViews>
  <sheetFormatPr defaultColWidth="9.125" defaultRowHeight="14.25"/>
  <cols>
    <col min="1" max="1" width="24.125" style="34" customWidth="1"/>
    <col min="2" max="5" width="10.50390625" style="9" customWidth="1"/>
    <col min="6" max="6" width="10.50390625" style="35" customWidth="1"/>
    <col min="7" max="16384" width="9.125" style="1" customWidth="1"/>
  </cols>
  <sheetData>
    <row r="1" ht="14.25">
      <c r="A1" s="114" t="s">
        <v>661</v>
      </c>
    </row>
    <row r="2" spans="1:6" s="9" customFormat="1" ht="33.75" customHeight="1">
      <c r="A2" s="269" t="s">
        <v>1522</v>
      </c>
      <c r="B2" s="269"/>
      <c r="C2" s="269"/>
      <c r="D2" s="269"/>
      <c r="E2" s="269"/>
      <c r="F2" s="269"/>
    </row>
    <row r="3" spans="1:6" s="9" customFormat="1" ht="16.5" customHeight="1">
      <c r="A3" s="273" t="s">
        <v>298</v>
      </c>
      <c r="B3" s="273"/>
      <c r="C3" s="273"/>
      <c r="D3" s="273"/>
      <c r="E3" s="273"/>
      <c r="F3" s="273"/>
    </row>
    <row r="4" spans="1:6" s="34" customFormat="1" ht="35.25" customHeight="1">
      <c r="A4" s="32" t="s">
        <v>376</v>
      </c>
      <c r="B4" s="32" t="s">
        <v>142</v>
      </c>
      <c r="C4" s="32" t="s">
        <v>107</v>
      </c>
      <c r="D4" s="33" t="s">
        <v>501</v>
      </c>
      <c r="E4" s="32" t="s">
        <v>180</v>
      </c>
      <c r="F4" s="36" t="s">
        <v>673</v>
      </c>
    </row>
    <row r="5" spans="1:6" s="9" customFormat="1" ht="21" customHeight="1">
      <c r="A5" s="55" t="s">
        <v>530</v>
      </c>
      <c r="B5" s="56">
        <f>B6+B13</f>
        <v>274467</v>
      </c>
      <c r="C5" s="56">
        <f>C6+C13</f>
        <v>75000</v>
      </c>
      <c r="D5" s="56">
        <f>D6+D13</f>
        <v>402615</v>
      </c>
      <c r="E5" s="56">
        <f>E6+E13</f>
        <v>402615</v>
      </c>
      <c r="F5" s="38" t="s">
        <v>531</v>
      </c>
    </row>
    <row r="6" spans="1:6" s="9" customFormat="1" ht="21" customHeight="1">
      <c r="A6" s="51" t="s">
        <v>373</v>
      </c>
      <c r="B6" s="10">
        <f>SUM(B7:B11)</f>
        <v>112000</v>
      </c>
      <c r="C6" s="10">
        <f>SUM(C7:C11)</f>
        <v>75000</v>
      </c>
      <c r="D6" s="10">
        <f>SUM(D7:D12)</f>
        <v>60974</v>
      </c>
      <c r="E6" s="10">
        <f>SUM(E7:E12)</f>
        <v>60974</v>
      </c>
      <c r="F6" s="38">
        <v>-21.1</v>
      </c>
    </row>
    <row r="7" spans="1:6" s="9" customFormat="1" ht="28.5" customHeight="1">
      <c r="A7" s="53" t="s">
        <v>362</v>
      </c>
      <c r="B7" s="11">
        <v>2000</v>
      </c>
      <c r="C7" s="11">
        <v>1000</v>
      </c>
      <c r="D7" s="17">
        <v>10</v>
      </c>
      <c r="E7" s="17">
        <v>10</v>
      </c>
      <c r="F7" s="38">
        <v>-99.2</v>
      </c>
    </row>
    <row r="8" spans="1:6" s="9" customFormat="1" ht="28.5" customHeight="1">
      <c r="A8" s="53" t="s">
        <v>363</v>
      </c>
      <c r="B8" s="11">
        <v>200</v>
      </c>
      <c r="C8" s="11">
        <v>100</v>
      </c>
      <c r="D8" s="17"/>
      <c r="E8" s="17"/>
      <c r="F8" s="38">
        <v>-100</v>
      </c>
    </row>
    <row r="9" spans="1:6" s="9" customFormat="1" ht="28.5" customHeight="1">
      <c r="A9" s="53" t="s">
        <v>364</v>
      </c>
      <c r="B9" s="11">
        <v>97800</v>
      </c>
      <c r="C9" s="11">
        <v>52900</v>
      </c>
      <c r="D9" s="17">
        <v>40795</v>
      </c>
      <c r="E9" s="17">
        <v>40795</v>
      </c>
      <c r="F9" s="38">
        <v>-7.6</v>
      </c>
    </row>
    <row r="10" spans="1:6" s="9" customFormat="1" ht="28.5" customHeight="1">
      <c r="A10" s="47" t="s">
        <v>381</v>
      </c>
      <c r="B10" s="11">
        <v>5000</v>
      </c>
      <c r="C10" s="11">
        <v>7000</v>
      </c>
      <c r="D10" s="17">
        <v>5871</v>
      </c>
      <c r="E10" s="17">
        <v>5871</v>
      </c>
      <c r="F10" s="38">
        <v>-62.3</v>
      </c>
    </row>
    <row r="11" spans="1:6" s="9" customFormat="1" ht="21" customHeight="1">
      <c r="A11" s="171" t="s">
        <v>1427</v>
      </c>
      <c r="B11" s="11">
        <v>7000</v>
      </c>
      <c r="C11" s="11">
        <v>14000</v>
      </c>
      <c r="D11" s="17">
        <v>13898</v>
      </c>
      <c r="E11" s="17">
        <v>13898</v>
      </c>
      <c r="F11" s="38">
        <v>134.6</v>
      </c>
    </row>
    <row r="12" spans="1:6" s="9" customFormat="1" ht="21" customHeight="1">
      <c r="A12" s="258" t="s">
        <v>1520</v>
      </c>
      <c r="B12" s="22"/>
      <c r="C12" s="22"/>
      <c r="D12" s="22">
        <v>400</v>
      </c>
      <c r="E12" s="22">
        <v>400</v>
      </c>
      <c r="F12" s="38">
        <v>100</v>
      </c>
    </row>
    <row r="13" spans="1:6" s="9" customFormat="1" ht="21" customHeight="1">
      <c r="A13" s="54" t="s">
        <v>374</v>
      </c>
      <c r="B13" s="10">
        <f>B14+B15+B16+B17</f>
        <v>162467</v>
      </c>
      <c r="C13" s="10">
        <f>C14+C15+C16+C17</f>
        <v>0</v>
      </c>
      <c r="D13" s="10">
        <f>D14+D15+D16+D17</f>
        <v>341641</v>
      </c>
      <c r="E13" s="10">
        <f>E14+E15+E16+E17</f>
        <v>341641</v>
      </c>
      <c r="F13" s="38" t="s">
        <v>529</v>
      </c>
    </row>
    <row r="14" spans="1:6" s="9" customFormat="1" ht="21" customHeight="1">
      <c r="A14" s="47" t="s">
        <v>367</v>
      </c>
      <c r="B14" s="11">
        <v>51275</v>
      </c>
      <c r="C14" s="10"/>
      <c r="D14" s="11">
        <v>70112</v>
      </c>
      <c r="E14" s="11">
        <v>70112</v>
      </c>
      <c r="F14" s="38"/>
    </row>
    <row r="15" spans="1:6" s="9" customFormat="1" ht="21" customHeight="1">
      <c r="A15" s="47" t="s">
        <v>368</v>
      </c>
      <c r="B15" s="11">
        <v>111192</v>
      </c>
      <c r="C15" s="10"/>
      <c r="D15" s="11">
        <v>112529</v>
      </c>
      <c r="E15" s="11">
        <v>112529</v>
      </c>
      <c r="F15" s="38"/>
    </row>
    <row r="16" spans="1:6" s="9" customFormat="1" ht="21" customHeight="1">
      <c r="A16" s="47" t="s">
        <v>335</v>
      </c>
      <c r="B16" s="11"/>
      <c r="C16" s="10"/>
      <c r="D16" s="11"/>
      <c r="E16" s="11"/>
      <c r="F16" s="38"/>
    </row>
    <row r="17" spans="1:6" s="9" customFormat="1" ht="21" customHeight="1">
      <c r="A17" s="47" t="s">
        <v>336</v>
      </c>
      <c r="B17" s="11"/>
      <c r="C17" s="10"/>
      <c r="D17" s="11">
        <v>159000</v>
      </c>
      <c r="E17" s="11">
        <v>159000</v>
      </c>
      <c r="F17" s="38"/>
    </row>
    <row r="18" spans="1:6" s="9" customFormat="1" ht="16.5" customHeight="1">
      <c r="A18" s="34"/>
      <c r="F18" s="35"/>
    </row>
    <row r="19" spans="1:6" s="9" customFormat="1" ht="16.5" customHeight="1">
      <c r="A19" s="34"/>
      <c r="F19" s="35"/>
    </row>
    <row r="20" spans="1:6" s="9" customFormat="1" ht="16.5" customHeight="1">
      <c r="A20" s="34"/>
      <c r="F20" s="35"/>
    </row>
    <row r="21" spans="1:6" s="9" customFormat="1" ht="16.5" customHeight="1">
      <c r="A21" s="34"/>
      <c r="F21" s="35"/>
    </row>
    <row r="22" spans="1:6" s="9" customFormat="1" ht="16.5" customHeight="1">
      <c r="A22" s="34"/>
      <c r="F22" s="35"/>
    </row>
    <row r="23" spans="1:6" s="9" customFormat="1" ht="16.5" customHeight="1">
      <c r="A23" s="34"/>
      <c r="F23" s="35"/>
    </row>
    <row r="24" spans="1:6" s="9" customFormat="1" ht="16.5" customHeight="1">
      <c r="A24" s="34"/>
      <c r="F24" s="35"/>
    </row>
    <row r="25" spans="1:6" s="9" customFormat="1" ht="16.5" customHeight="1">
      <c r="A25" s="34"/>
      <c r="F25" s="35"/>
    </row>
    <row r="26" spans="1:6" s="9" customFormat="1" ht="16.5" customHeight="1">
      <c r="A26" s="34"/>
      <c r="F26" s="35"/>
    </row>
  </sheetData>
  <sheetProtection/>
  <mergeCells count="2">
    <mergeCell ref="A2:F2"/>
    <mergeCell ref="A3:F3"/>
  </mergeCells>
  <printOptions/>
  <pageMargins left="0.7086614173228347" right="0.5118110236220472" top="0.7874015748031497" bottom="0.7874015748031497" header="0.3937007874015748" footer="0.3937007874015748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2023-09-14T03:33:43Z</cp:lastPrinted>
  <dcterms:created xsi:type="dcterms:W3CDTF">2020-09-09T13:52:26Z</dcterms:created>
  <dcterms:modified xsi:type="dcterms:W3CDTF">2023-09-18T03:27:52Z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