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60" windowWidth="18135" windowHeight="7935" activeTab="12"/>
  </bookViews>
  <sheets>
    <sheet name="表1" sheetId="2" r:id="rId1"/>
    <sheet name="表2" sheetId="1" r:id="rId2"/>
    <sheet name="表3" sheetId="14" r:id="rId3"/>
    <sheet name="表4" sheetId="3" r:id="rId4"/>
    <sheet name="表5" sheetId="15" r:id="rId5"/>
    <sheet name="表6" sheetId="18" r:id="rId6"/>
    <sheet name="表7" sheetId="4" r:id="rId7"/>
    <sheet name="表8" sheetId="5" r:id="rId8"/>
    <sheet name="表9" sheetId="19" r:id="rId9"/>
    <sheet name="表10" sheetId="7" r:id="rId10"/>
    <sheet name="表11" sheetId="8" r:id="rId11"/>
    <sheet name="表12" sheetId="9" r:id="rId12"/>
    <sheet name="表13" sheetId="12" r:id="rId13"/>
  </sheets>
  <definedNames>
    <definedName name="_xlnm._FilterDatabase" localSheetId="1" hidden="1">表2!$A$4:$C$1383</definedName>
    <definedName name="_xlnm._FilterDatabase" localSheetId="2" hidden="1">表3!$A$4:$C$36</definedName>
    <definedName name="_xlnm._FilterDatabase" localSheetId="8" hidden="1">表9!$A$7:$D$18</definedName>
    <definedName name="_xlnm.Print_Titles" localSheetId="2">表3!$1:$4</definedName>
    <definedName name="_xlnm.Print_Titles" localSheetId="7">表8!$1:$4</definedName>
  </definedNames>
  <calcPr calcId="124519" iterate="1"/>
</workbook>
</file>

<file path=xl/calcChain.xml><?xml version="1.0" encoding="utf-8"?>
<calcChain xmlns="http://schemas.openxmlformats.org/spreadsheetml/2006/main">
  <c r="D7" i="19"/>
  <c r="B19" i="18"/>
  <c r="B7" i="19"/>
  <c r="B8" i="18"/>
  <c r="C7" i="15"/>
  <c r="B33" i="2"/>
  <c r="B5" i="5"/>
  <c r="G5" i="7"/>
  <c r="H5"/>
  <c r="I5"/>
  <c r="B5"/>
  <c r="C5"/>
  <c r="D5"/>
  <c r="G13" i="4"/>
  <c r="H13"/>
  <c r="B6"/>
  <c r="C6"/>
  <c r="D6"/>
  <c r="H33" i="2"/>
  <c r="C33"/>
  <c r="D29" i="3"/>
  <c r="D8"/>
  <c r="B13"/>
  <c r="B6"/>
  <c r="C5" i="14"/>
  <c r="B1380" i="1"/>
  <c r="B1375"/>
  <c r="B1372" s="1"/>
  <c r="B1370"/>
  <c r="B1369" s="1"/>
  <c r="B1357"/>
  <c r="B1351"/>
  <c r="B1346"/>
  <c r="B1332"/>
  <c r="B1317"/>
  <c r="B1312"/>
  <c r="B1308"/>
  <c r="B1299"/>
  <c r="B1298"/>
  <c r="B1296"/>
  <c r="B1281"/>
  <c r="B1268"/>
  <c r="B1259"/>
  <c r="B1240"/>
  <c r="B1220"/>
  <c r="B1209"/>
  <c r="B1207"/>
  <c r="B1204"/>
  <c r="B1198"/>
  <c r="B1188"/>
  <c r="B1181"/>
  <c r="B1177"/>
  <c r="B1171"/>
  <c r="B1164"/>
  <c r="B1154"/>
  <c r="B1153" s="1"/>
  <c r="B1146"/>
  <c r="B1139"/>
  <c r="B1132"/>
  <c r="B1123"/>
  <c r="B1109"/>
  <c r="B1104"/>
  <c r="B1088"/>
  <c r="B1078"/>
  <c r="B1074"/>
  <c r="B1069"/>
  <c r="B1062"/>
  <c r="B1057"/>
  <c r="B1047"/>
  <c r="B1037"/>
  <c r="B1014"/>
  <c r="B1010"/>
  <c r="B1006"/>
  <c r="B999"/>
  <c r="B992"/>
  <c r="B986"/>
  <c r="B975"/>
  <c r="B964"/>
  <c r="B937"/>
  <c r="B909"/>
  <c r="B884"/>
  <c r="B881"/>
  <c r="B879"/>
  <c r="B877"/>
  <c r="B874"/>
  <c r="B872"/>
  <c r="B860"/>
  <c r="B859"/>
  <c r="B857"/>
  <c r="B842"/>
  <c r="B840"/>
  <c r="B838"/>
  <c r="B832"/>
  <c r="B830"/>
  <c r="B828"/>
  <c r="B825"/>
  <c r="B822"/>
  <c r="B816"/>
  <c r="B809"/>
  <c r="B803"/>
  <c r="B795"/>
  <c r="B791"/>
  <c r="B782"/>
  <c r="B781"/>
  <c r="B779"/>
  <c r="B776"/>
  <c r="B772"/>
  <c r="B766"/>
  <c r="B761"/>
  <c r="B751"/>
  <c r="B747"/>
  <c r="B744"/>
  <c r="B732"/>
  <c r="B728"/>
  <c r="B715"/>
  <c r="B710"/>
  <c r="B709" s="1"/>
  <c r="B707"/>
  <c r="B702"/>
  <c r="B698"/>
  <c r="B695"/>
  <c r="B692"/>
  <c r="B689"/>
  <c r="B686"/>
  <c r="B683"/>
  <c r="B678"/>
  <c r="B673"/>
  <c r="B664"/>
  <c r="B657"/>
  <c r="B651"/>
  <c r="B643"/>
  <c r="B633"/>
  <c r="B629"/>
  <c r="B620"/>
  <c r="B618"/>
  <c r="B607"/>
  <c r="B593"/>
  <c r="B588"/>
  <c r="B577"/>
  <c r="B566"/>
  <c r="B558"/>
  <c r="B543" s="1"/>
  <c r="B544"/>
  <c r="B538"/>
  <c r="B535"/>
  <c r="B531"/>
  <c r="B524"/>
  <c r="B519"/>
  <c r="B514"/>
  <c r="B508"/>
  <c r="B502"/>
  <c r="B493"/>
  <c r="B488"/>
  <c r="B485"/>
  <c r="B478"/>
  <c r="B472"/>
  <c r="B468"/>
  <c r="B464"/>
  <c r="B460"/>
  <c r="B454"/>
  <c r="B447"/>
  <c r="B438"/>
  <c r="B433"/>
  <c r="B429"/>
  <c r="B420"/>
  <c r="B412"/>
  <c r="B404"/>
  <c r="B395"/>
  <c r="B386"/>
  <c r="B372"/>
  <c r="B363"/>
  <c r="B351"/>
  <c r="B344"/>
  <c r="B322"/>
  <c r="B312"/>
  <c r="B309"/>
  <c r="B299"/>
  <c r="B297"/>
  <c r="B295"/>
  <c r="B293"/>
  <c r="B290"/>
  <c r="B285"/>
  <c r="B283"/>
  <c r="B279"/>
  <c r="B273"/>
  <c r="B270"/>
  <c r="B267"/>
  <c r="B260"/>
  <c r="B256"/>
  <c r="B250"/>
  <c r="B244"/>
  <c r="B238"/>
  <c r="B232"/>
  <c r="B226"/>
  <c r="B219"/>
  <c r="B211"/>
  <c r="B204"/>
  <c r="B198"/>
  <c r="B189"/>
  <c r="B182"/>
  <c r="B175"/>
  <c r="B162"/>
  <c r="B152"/>
  <c r="B140"/>
  <c r="B129"/>
  <c r="B120"/>
  <c r="B105"/>
  <c r="B95"/>
  <c r="B86"/>
  <c r="B74"/>
  <c r="B63"/>
  <c r="B52"/>
  <c r="B40"/>
  <c r="B28"/>
  <c r="B19"/>
  <c r="B7"/>
  <c r="G7" i="2"/>
  <c r="H7"/>
  <c r="I7"/>
  <c r="B24"/>
  <c r="C24"/>
  <c r="B8"/>
  <c r="C8"/>
  <c r="I33"/>
  <c r="G33"/>
  <c r="D33"/>
  <c r="D24"/>
  <c r="D8"/>
  <c r="B19" i="12"/>
  <c r="G5" i="9"/>
  <c r="B7" i="18" l="1"/>
  <c r="D6" i="2"/>
  <c r="I6"/>
  <c r="G6"/>
  <c r="H6"/>
  <c r="B1013" i="1"/>
  <c r="B487"/>
  <c r="B6"/>
  <c r="B292"/>
  <c r="B592"/>
  <c r="B1077"/>
  <c r="B1180"/>
  <c r="B1316"/>
  <c r="B432"/>
  <c r="B883"/>
  <c r="B259"/>
  <c r="B311"/>
  <c r="B1219"/>
  <c r="D7" i="2"/>
  <c r="B7"/>
  <c r="B6" s="1"/>
  <c r="C7"/>
  <c r="C6" s="1"/>
  <c r="B5" i="1" l="1"/>
  <c r="H6" i="4"/>
  <c r="I6"/>
  <c r="G6"/>
  <c r="B12"/>
  <c r="G5" l="1"/>
  <c r="H5"/>
  <c r="B5"/>
  <c r="D12"/>
  <c r="C12"/>
  <c r="D5" l="1"/>
  <c r="C5"/>
  <c r="I13"/>
  <c r="I5" s="1"/>
</calcChain>
</file>

<file path=xl/sharedStrings.xml><?xml version="1.0" encoding="utf-8"?>
<sst xmlns="http://schemas.openxmlformats.org/spreadsheetml/2006/main" count="1864" uniqueCount="1502">
  <si>
    <t>单位:万元</t>
  </si>
  <si>
    <t>预算科目</t>
  </si>
  <si>
    <t>预算数</t>
  </si>
  <si>
    <t>调整预算数</t>
  </si>
  <si>
    <t>决算数</t>
  </si>
  <si>
    <t>一、税收收入</t>
  </si>
  <si>
    <t>一、一般公共服务支出</t>
  </si>
  <si>
    <t>二、非税收入</t>
  </si>
  <si>
    <t>本级支出合计</t>
    <phoneticPr fontId="3" type="noConversion"/>
  </si>
  <si>
    <t>本级收入合计</t>
    <phoneticPr fontId="3" type="noConversion"/>
  </si>
  <si>
    <t>总计</t>
    <phoneticPr fontId="3" type="noConversion"/>
  </si>
  <si>
    <t>科目名称</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</si>
  <si>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</si>
  <si>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</si>
  <si>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</si>
  <si>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</si>
  <si>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</si>
  <si>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</si>
  <si>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</si>
  <si>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</si>
  <si>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</si>
  <si>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</si>
  <si>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</si>
  <si>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</si>
  <si>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</si>
  <si>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</si>
  <si>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</si>
  <si>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</si>
  <si>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</si>
  <si>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</si>
  <si>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</si>
  <si>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</si>
  <si>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</si>
  <si>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</si>
  <si>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</si>
  <si>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</si>
  <si>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</si>
  <si>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</si>
  <si>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</si>
  <si>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</si>
  <si>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</si>
  <si>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</si>
  <si>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</si>
  <si>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</si>
  <si>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</si>
  <si>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</si>
  <si>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</si>
  <si>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</si>
  <si>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</si>
  <si>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</si>
  <si>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</si>
  <si>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</si>
  <si>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</si>
  <si>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</si>
  <si>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</si>
  <si>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</si>
  <si>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</si>
  <si>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</si>
  <si>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</si>
  <si>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</si>
  <si>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</si>
  <si>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</si>
  <si>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</si>
  <si>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</si>
  <si>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</si>
  <si>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</si>
  <si>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</si>
  <si>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</si>
  <si>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</si>
  <si>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</si>
  <si>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</si>
  <si>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</si>
  <si>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</si>
  <si>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</si>
  <si>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</si>
  <si>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</si>
  <si>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</si>
  <si>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</si>
  <si>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</si>
  <si>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</si>
  <si>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</si>
  <si>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</si>
  <si>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</si>
  <si>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</si>
  <si>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</si>
  <si>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</si>
  <si>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</si>
  <si>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</si>
  <si>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</si>
  <si>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</si>
  <si>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</si>
  <si>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</si>
  <si>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</si>
  <si>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</si>
  <si>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</si>
  <si>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</si>
  <si>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</si>
  <si>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</si>
  <si>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</si>
  <si>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</si>
  <si>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</si>
  <si>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</si>
  <si>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</si>
  <si>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</si>
  <si>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</si>
  <si>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</si>
  <si>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</si>
  <si>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</si>
  <si>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</si>
  <si>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</si>
  <si>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</si>
  <si>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</si>
  <si>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</si>
  <si>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</si>
  <si>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</si>
  <si>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</si>
  <si>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</si>
  <si>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</si>
  <si>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</si>
  <si>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</si>
  <si>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</si>
  <si>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</si>
  <si>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</si>
  <si>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</si>
  <si>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</si>
  <si>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</si>
  <si>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</si>
  <si>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</si>
  <si>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</si>
  <si>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</si>
  <si>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</si>
  <si>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</si>
  <si>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</si>
  <si>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</si>
  <si>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</si>
  <si>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</si>
  <si>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</si>
  <si>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</si>
  <si>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</si>
  <si>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</si>
  <si>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</si>
  <si>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</si>
  <si>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</si>
  <si>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</si>
  <si>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</si>
  <si>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</si>
  <si>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</si>
  <si>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</si>
  <si>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</si>
  <si>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</si>
  <si>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</si>
  <si>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</si>
  <si>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</si>
  <si>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</si>
  <si>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</si>
  <si>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</si>
  <si>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</si>
  <si>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</si>
  <si>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</si>
  <si>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</si>
  <si>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</si>
  <si>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</si>
  <si>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</si>
  <si>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</si>
  <si>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</si>
  <si>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</si>
  <si>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</si>
  <si>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</si>
  <si>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</si>
  <si>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</si>
  <si>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</si>
  <si>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</si>
  <si>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</si>
  <si>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</si>
  <si>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</si>
  <si>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</si>
  <si>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</si>
  <si>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</si>
  <si>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其他外交支出(款)</t>
  </si>
  <si>
    <t xml:space="preserve">    其他外交支出(项)</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</si>
  <si>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</si>
  <si>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</si>
  <si>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</si>
  <si>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</si>
  <si>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</si>
  <si>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</si>
  <si>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</si>
  <si>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</si>
  <si>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</si>
  <si>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</si>
  <si>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</si>
  <si>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</si>
  <si>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</si>
  <si>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</si>
  <si>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</si>
  <si>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</si>
  <si>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</si>
  <si>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</si>
  <si>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</si>
  <si>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</si>
  <si>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</si>
  <si>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</si>
  <si>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</si>
  <si>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</si>
  <si>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</si>
  <si>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</si>
  <si>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</si>
  <si>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</si>
  <si>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</si>
  <si>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其他公安支出</t>
  </si>
  <si>
    <t xml:space="preserve">  国家安全</t>
  </si>
  <si>
    <t xml:space="preserve">    安全业务</t>
  </si>
  <si>
    <t xml:space="preserve">    其他国家安全支出</t>
  </si>
  <si>
    <t xml:space="preserve">  检察</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</si>
  <si>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</si>
  <si>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</si>
  <si>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</si>
  <si>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</si>
  <si>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</si>
  <si>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</si>
  <si>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</si>
  <si>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</si>
  <si>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</si>
  <si>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</si>
  <si>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</si>
  <si>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</si>
  <si>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</si>
  <si>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</si>
  <si>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</si>
  <si>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</si>
  <si>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</si>
  <si>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司法统一考试</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</si>
  <si>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</si>
  <si>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</si>
  <si>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</si>
  <si>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</si>
  <si>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</si>
  <si>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</si>
  <si>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</si>
  <si>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</si>
  <si>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</si>
  <si>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</si>
  <si>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</si>
  <si>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</si>
  <si>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</si>
  <si>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</si>
  <si>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</si>
  <si>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</si>
  <si>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</si>
  <si>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</si>
  <si>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</si>
  <si>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专项缉私活动支出</t>
  </si>
  <si>
    <t xml:space="preserve">    缉私情报</t>
  </si>
  <si>
    <t xml:space="preserve">    禁毒及缉毒</t>
  </si>
  <si>
    <t xml:space="preserve">    其他缉私警察支出</t>
  </si>
  <si>
    <t xml:space="preserve">  海警</t>
  </si>
  <si>
    <t xml:space="preserve">    公安现役基本支出</t>
  </si>
  <si>
    <t xml:space="preserve">    一般管理事务</t>
  </si>
  <si>
    <t xml:space="preserve">    维权执法业务</t>
  </si>
  <si>
    <t xml:space="preserve">    装备建设和运行维护</t>
  </si>
  <si>
    <t xml:space="preserve">    信息化建设及运行维护</t>
  </si>
  <si>
    <t xml:space="preserve">    基础设施建设及维护</t>
  </si>
  <si>
    <t xml:space="preserve">    其他海警支出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</si>
  <si>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</si>
  <si>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</si>
  <si>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</si>
  <si>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</si>
  <si>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</si>
  <si>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</si>
  <si>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</si>
  <si>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</si>
  <si>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</si>
  <si>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</si>
  <si>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</si>
  <si>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</si>
  <si>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</si>
  <si>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</si>
  <si>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</si>
  <si>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</si>
  <si>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</si>
  <si>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</si>
  <si>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</si>
  <si>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</si>
  <si>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</si>
  <si>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</si>
  <si>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</si>
  <si>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</si>
  <si>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</si>
  <si>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</si>
  <si>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</si>
  <si>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</si>
  <si>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</si>
  <si>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</si>
  <si>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</si>
  <si>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</si>
  <si>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</si>
  <si>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</si>
  <si>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</si>
  <si>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</si>
  <si>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</si>
  <si>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</si>
  <si>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</si>
  <si>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</si>
  <si>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</si>
  <si>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</si>
  <si>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</si>
  <si>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</si>
  <si>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</si>
  <si>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</si>
  <si>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</si>
  <si>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</si>
  <si>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</si>
  <si>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</si>
  <si>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</si>
  <si>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</si>
  <si>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</si>
  <si>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</si>
  <si>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</si>
  <si>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</si>
  <si>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</si>
  <si>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</si>
  <si>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</si>
  <si>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</si>
  <si>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</si>
  <si>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</si>
  <si>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</si>
  <si>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</si>
  <si>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</si>
  <si>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</si>
  <si>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</si>
  <si>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</si>
  <si>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</si>
  <si>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</si>
  <si>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</si>
  <si>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</si>
  <si>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</si>
  <si>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</si>
  <si>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</si>
  <si>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</si>
  <si>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</si>
  <si>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</si>
  <si>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</si>
  <si>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</si>
  <si>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</si>
  <si>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</si>
  <si>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</si>
  <si>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</si>
  <si>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</si>
  <si>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</si>
  <si>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</si>
  <si>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</si>
  <si>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</si>
  <si>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</si>
  <si>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</si>
  <si>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</si>
  <si>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</si>
  <si>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</si>
  <si>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</si>
  <si>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</si>
  <si>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</si>
  <si>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</si>
  <si>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</si>
  <si>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 xml:space="preserve">  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</si>
  <si>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</si>
  <si>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</si>
  <si>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</si>
  <si>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</si>
  <si>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</si>
  <si>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</si>
  <si>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</si>
  <si>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</si>
  <si>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</si>
  <si>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</si>
  <si>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</si>
  <si>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</si>
  <si>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</si>
  <si>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</si>
  <si>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</si>
  <si>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</si>
  <si>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</si>
  <si>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</si>
  <si>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</si>
  <si>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</si>
  <si>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</si>
  <si>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</si>
  <si>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</si>
  <si>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</si>
  <si>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</si>
  <si>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</si>
  <si>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</si>
  <si>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</si>
  <si>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</si>
  <si>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</si>
  <si>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</si>
  <si>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其他文化体育与传媒支出(款)</t>
  </si>
  <si>
    <t xml:space="preserve">    宣传文化发展专项支出</t>
  </si>
  <si>
    <t xml:space="preserve">    文化产业发展专项支出</t>
  </si>
  <si>
    <t xml:space="preserve">    其他文化体育与传媒支出(项)</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</si>
  <si>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</si>
  <si>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</si>
  <si>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</si>
  <si>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</si>
  <si>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</si>
  <si>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</si>
  <si>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</si>
  <si>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</si>
  <si>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</si>
  <si>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</si>
  <si>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</si>
  <si>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</si>
  <si>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</si>
  <si>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</si>
  <si>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</si>
  <si>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</si>
  <si>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</si>
  <si>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</si>
  <si>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财政对失业保险基金的补助</t>
  </si>
  <si>
    <t xml:space="preserve">    财政对工伤保险基金的补助</t>
  </si>
  <si>
    <t xml:space="preserve">    财政对生育保险基金的补助</t>
  </si>
  <si>
    <t xml:space="preserve">    财政对城乡居民基本养老保险基金的补助</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</si>
  <si>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</si>
  <si>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</si>
  <si>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</si>
  <si>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</si>
  <si>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</si>
  <si>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</si>
  <si>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</si>
  <si>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</si>
  <si>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</si>
  <si>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</si>
  <si>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</si>
  <si>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</si>
  <si>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</si>
  <si>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</si>
  <si>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</si>
  <si>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</si>
  <si>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</si>
  <si>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</si>
  <si>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</si>
  <si>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</si>
  <si>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</si>
  <si>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</si>
  <si>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</si>
  <si>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</si>
  <si>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</si>
  <si>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</si>
  <si>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</si>
  <si>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</si>
  <si>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</si>
  <si>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</si>
  <si>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</si>
  <si>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</si>
  <si>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</si>
  <si>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</si>
  <si>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</si>
  <si>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</si>
  <si>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</si>
  <si>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</si>
  <si>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</si>
  <si>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</si>
  <si>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</si>
  <si>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</si>
  <si>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</si>
  <si>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</si>
  <si>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</si>
  <si>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</si>
  <si>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</si>
  <si>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</si>
  <si>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</si>
  <si>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</si>
  <si>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</si>
  <si>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</si>
  <si>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</si>
  <si>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</si>
  <si>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</si>
  <si>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</si>
  <si>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</si>
  <si>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</si>
  <si>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</si>
  <si>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</si>
  <si>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</si>
  <si>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</si>
  <si>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</si>
  <si>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</si>
  <si>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补充道路交通事故社会救助基金</t>
  </si>
  <si>
    <t xml:space="preserve">    交强险营业税补助基金支出</t>
  </si>
  <si>
    <t xml:space="preserve">    交强险罚款收入补助基金支出</t>
  </si>
  <si>
    <t xml:space="preserve">  其他生活救助</t>
  </si>
  <si>
    <t xml:space="preserve">    其他城市生活救助</t>
  </si>
  <si>
    <t xml:space="preserve">    其他农村生活救助</t>
  </si>
  <si>
    <t xml:space="preserve">  其他社会保障和就业支出(款)</t>
  </si>
  <si>
    <t xml:space="preserve">    其他社会保障和就业支出(项)</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</si>
  <si>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</si>
  <si>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</si>
  <si>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</si>
  <si>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</si>
  <si>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</si>
  <si>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</si>
  <si>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</si>
  <si>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</si>
  <si>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</si>
  <si>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</si>
  <si>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</si>
  <si>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</si>
  <si>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</si>
  <si>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</si>
  <si>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</si>
  <si>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</si>
  <si>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</si>
  <si>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</si>
  <si>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</si>
  <si>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</si>
  <si>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</si>
  <si>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</si>
  <si>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</si>
  <si>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</si>
  <si>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</si>
  <si>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</si>
  <si>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</si>
  <si>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</si>
  <si>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</si>
  <si>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</si>
  <si>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</si>
  <si>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行政单位医疗</t>
  </si>
  <si>
    <t xml:space="preserve">    事业单位医疗</t>
  </si>
  <si>
    <t xml:space="preserve">    公务员医疗补助</t>
  </si>
  <si>
    <t xml:space="preserve">    优抚对象医疗补助</t>
  </si>
  <si>
    <t xml:space="preserve">    城乡医疗救助</t>
  </si>
  <si>
    <t xml:space="preserve">    疾病应急救助</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</si>
  <si>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</si>
  <si>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</si>
  <si>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</si>
  <si>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</si>
  <si>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</si>
  <si>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</si>
  <si>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</si>
  <si>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</si>
  <si>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</si>
  <si>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</si>
  <si>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</si>
  <si>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</si>
  <si>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</si>
  <si>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其他医疗卫生与计划生育支出(款)</t>
  </si>
  <si>
    <t xml:space="preserve">    其他医疗卫生与计划生育支出(项)</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</si>
  <si>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</si>
  <si>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</si>
  <si>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</si>
  <si>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</si>
  <si>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</si>
  <si>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</si>
  <si>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</si>
  <si>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</si>
  <si>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</si>
  <si>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</si>
  <si>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</si>
  <si>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</si>
  <si>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</si>
  <si>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</si>
  <si>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</si>
  <si>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</si>
  <si>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</si>
  <si>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</si>
  <si>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</si>
  <si>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</si>
  <si>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</si>
  <si>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</si>
  <si>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</si>
  <si>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</si>
  <si>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</si>
  <si>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</si>
  <si>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</si>
  <si>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</si>
  <si>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</si>
  <si>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</si>
  <si>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</si>
  <si>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</si>
  <si>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</si>
  <si>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</si>
  <si>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</si>
  <si>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</si>
  <si>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</si>
  <si>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</si>
  <si>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</si>
  <si>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</si>
  <si>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</si>
  <si>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</si>
  <si>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</si>
  <si>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</si>
  <si>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</si>
  <si>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</si>
  <si>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</si>
  <si>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</si>
  <si>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</si>
  <si>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</si>
  <si>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</si>
  <si>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</si>
  <si>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</si>
  <si>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</si>
  <si>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</si>
  <si>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</si>
  <si>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</si>
  <si>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</si>
  <si>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</si>
  <si>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</si>
  <si>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</si>
  <si>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</si>
  <si>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</si>
  <si>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</si>
  <si>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</si>
  <si>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</si>
  <si>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</si>
  <si>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</si>
  <si>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</si>
  <si>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</si>
  <si>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</si>
  <si>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</si>
  <si>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</si>
  <si>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</si>
  <si>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</si>
  <si>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</si>
  <si>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</si>
  <si>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</si>
  <si>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</si>
  <si>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</si>
  <si>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</si>
  <si>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</si>
  <si>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</si>
  <si>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</si>
  <si>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</si>
  <si>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</si>
  <si>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</si>
  <si>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</si>
  <si>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</si>
  <si>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</si>
  <si>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</si>
  <si>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</si>
  <si>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</si>
  <si>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</si>
  <si>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</si>
  <si>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</si>
  <si>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</si>
  <si>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</si>
  <si>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</si>
  <si>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</si>
  <si>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</si>
  <si>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</si>
  <si>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</si>
  <si>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</si>
  <si>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</si>
  <si>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</si>
  <si>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</si>
  <si>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</si>
  <si>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</si>
  <si>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</si>
  <si>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</si>
  <si>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</si>
  <si>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</si>
  <si>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</si>
  <si>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</si>
  <si>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</si>
  <si>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</si>
  <si>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</si>
  <si>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</si>
  <si>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</si>
  <si>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</si>
  <si>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</si>
  <si>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</si>
  <si>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</si>
  <si>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</si>
  <si>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</si>
  <si>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</si>
  <si>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</si>
  <si>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</si>
  <si>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</si>
  <si>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</si>
  <si>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</si>
  <si>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</si>
  <si>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</si>
  <si>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</si>
  <si>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</si>
  <si>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</si>
  <si>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</si>
  <si>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</si>
  <si>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</si>
  <si>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</si>
  <si>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</si>
  <si>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</si>
  <si>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</si>
  <si>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</si>
  <si>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</si>
  <si>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</si>
  <si>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</si>
  <si>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</si>
  <si>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</si>
  <si>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</si>
  <si>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</si>
  <si>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</si>
  <si>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</si>
  <si>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</si>
  <si>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</si>
  <si>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</si>
  <si>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</si>
  <si>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</si>
  <si>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</si>
  <si>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</si>
  <si>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</si>
  <si>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</si>
  <si>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</si>
  <si>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</si>
  <si>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</si>
  <si>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</si>
  <si>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</si>
  <si>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</si>
  <si>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</si>
  <si>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</si>
  <si>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</si>
  <si>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</si>
  <si>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</si>
  <si>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</si>
  <si>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</si>
  <si>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</si>
  <si>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</si>
  <si>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</si>
  <si>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</si>
  <si>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</si>
  <si>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</si>
  <si>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</si>
  <si>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</si>
  <si>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</si>
  <si>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</si>
  <si>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</si>
  <si>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</si>
  <si>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</si>
  <si>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</si>
  <si>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</si>
  <si>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</si>
  <si>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其他农林水支出(款)</t>
  </si>
  <si>
    <t xml:space="preserve">    化解其他公益性乡村债务支出</t>
  </si>
  <si>
    <t xml:space="preserve">    其他农林水支出(项)</t>
  </si>
  <si>
    <t xml:space="preserve">  公路水路运输</t>
  </si>
  <si>
    <t xml:space="preserve">    公路养护</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</si>
  <si>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</si>
  <si>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</si>
  <si>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</si>
  <si>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</si>
  <si>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</si>
  <si>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</si>
  <si>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</si>
  <si>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</si>
  <si>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</si>
  <si>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</si>
  <si>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</si>
  <si>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</si>
  <si>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</si>
  <si>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</si>
  <si>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</si>
  <si>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</si>
  <si>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</si>
  <si>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</si>
  <si>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</si>
  <si>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</si>
  <si>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</si>
  <si>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</si>
  <si>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</si>
  <si>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</si>
  <si>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</si>
  <si>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</si>
  <si>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</si>
  <si>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</si>
  <si>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</si>
  <si>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</si>
  <si>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</si>
  <si>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</si>
  <si>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</si>
  <si>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</si>
  <si>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</si>
  <si>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</si>
  <si>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</si>
  <si>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</si>
  <si>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</si>
  <si>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</si>
  <si>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</si>
  <si>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</si>
  <si>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</si>
  <si>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</si>
  <si>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</si>
  <si>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</si>
  <si>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</si>
  <si>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</si>
  <si>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</si>
  <si>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</si>
  <si>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</si>
  <si>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</si>
  <si>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</si>
  <si>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</si>
  <si>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</si>
  <si>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</si>
  <si>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</si>
  <si>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</si>
  <si>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</si>
  <si>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</si>
  <si>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</si>
  <si>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</si>
  <si>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</si>
  <si>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</si>
  <si>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</si>
  <si>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</si>
  <si>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</si>
  <si>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</si>
  <si>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</si>
  <si>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</si>
  <si>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</si>
  <si>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</si>
  <si>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</si>
  <si>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</si>
  <si>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</si>
  <si>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</si>
  <si>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</si>
  <si>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</si>
  <si>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</si>
  <si>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</si>
  <si>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</si>
  <si>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</si>
  <si>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</si>
  <si>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</si>
  <si>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</si>
  <si>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</si>
  <si>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</si>
  <si>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</si>
  <si>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</si>
  <si>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</si>
  <si>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</si>
  <si>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</si>
  <si>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</si>
  <si>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</si>
  <si>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</si>
  <si>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</si>
  <si>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</si>
  <si>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</si>
  <si>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</si>
  <si>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</si>
  <si>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</si>
  <si>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</si>
  <si>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</si>
  <si>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</si>
  <si>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</si>
  <si>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</si>
  <si>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</si>
  <si>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</si>
  <si>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</si>
  <si>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</si>
  <si>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</si>
  <si>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</si>
  <si>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</si>
  <si>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</si>
  <si>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</si>
  <si>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</si>
  <si>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</si>
  <si>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</si>
  <si>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</si>
  <si>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</si>
  <si>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</si>
  <si>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</si>
  <si>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</si>
  <si>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</si>
  <si>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</si>
  <si>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</si>
  <si>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</si>
  <si>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</si>
  <si>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</si>
  <si>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</si>
  <si>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</si>
  <si>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</si>
  <si>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</si>
  <si>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</si>
  <si>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</si>
  <si>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</si>
  <si>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</si>
  <si>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</si>
  <si>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</si>
  <si>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</si>
  <si>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</si>
  <si>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</si>
  <si>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</si>
  <si>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</si>
  <si>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</si>
  <si>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</si>
  <si>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</si>
  <si>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</si>
  <si>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</si>
  <si>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</si>
  <si>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</si>
  <si>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</si>
  <si>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</si>
  <si>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</si>
  <si>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</si>
  <si>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</si>
  <si>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</si>
  <si>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</si>
  <si>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</si>
  <si>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</si>
  <si>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</si>
  <si>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</si>
  <si>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</si>
  <si>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</si>
  <si>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</si>
  <si>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</si>
  <si>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</si>
  <si>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</si>
  <si>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</si>
  <si>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</si>
  <si>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</si>
  <si>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</si>
  <si>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</si>
  <si>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</si>
  <si>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</si>
  <si>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</si>
  <si>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</si>
  <si>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</si>
  <si>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</si>
  <si>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</si>
  <si>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</si>
  <si>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</si>
  <si>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</si>
  <si>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</si>
  <si>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</si>
  <si>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</si>
  <si>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</si>
  <si>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</si>
  <si>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</si>
  <si>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</si>
  <si>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</si>
  <si>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</si>
  <si>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</si>
  <si>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</si>
  <si>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</si>
  <si>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</si>
  <si>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</si>
  <si>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</si>
  <si>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</si>
  <si>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</si>
  <si>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</si>
  <si>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</si>
  <si>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</si>
  <si>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</si>
  <si>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</si>
  <si>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其他国土海洋气象等支出(款)</t>
  </si>
  <si>
    <t xml:space="preserve">    其他国土海洋气象等支出(项)</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</si>
  <si>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</si>
  <si>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</si>
  <si>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</si>
  <si>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</si>
  <si>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</si>
  <si>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</si>
  <si>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</si>
  <si>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</si>
  <si>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</si>
  <si>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</si>
  <si>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</si>
  <si>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</si>
  <si>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</si>
  <si>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</si>
  <si>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</si>
  <si>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</si>
  <si>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</si>
  <si>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</si>
  <si>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</si>
  <si>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</si>
  <si>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</si>
  <si>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</si>
  <si>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</si>
  <si>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</si>
  <si>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</si>
  <si>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</si>
  <si>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</si>
  <si>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</si>
  <si>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</si>
  <si>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</si>
  <si>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</si>
  <si>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</si>
  <si>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</si>
  <si>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</si>
  <si>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</si>
  <si>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</si>
  <si>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</si>
  <si>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</si>
  <si>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</si>
  <si>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</si>
  <si>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</si>
  <si>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</si>
  <si>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</si>
  <si>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</si>
  <si>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</si>
  <si>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</si>
  <si>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</si>
  <si>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</si>
  <si>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</si>
  <si>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</si>
  <si>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</si>
  <si>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</si>
  <si>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</si>
  <si>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</si>
  <si>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</si>
  <si>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</si>
  <si>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</si>
  <si>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</si>
  <si>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</si>
  <si>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</si>
  <si>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</si>
  <si>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其他支出(款)</t>
  </si>
  <si>
    <t xml:space="preserve">    其他支出(项)</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</si>
  <si>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</si>
  <si>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</si>
  <si>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</si>
  <si>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</si>
  <si>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</si>
  <si>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</si>
  <si>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</si>
  <si>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</si>
  <si>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</si>
  <si>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</si>
  <si>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</si>
  <si>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单位：万元</t>
    <phoneticPr fontId="3" type="noConversion"/>
  </si>
  <si>
    <t xml:space="preserve">    所得税基数返还收入</t>
  </si>
  <si>
    <t>　　公共安全</t>
  </si>
  <si>
    <t>　　教育</t>
  </si>
  <si>
    <t>　　科学技术</t>
  </si>
  <si>
    <t>　　文化体育与传媒</t>
  </si>
  <si>
    <t xml:space="preserve">    体制补助收入</t>
  </si>
  <si>
    <t>　　社会保障和就业</t>
  </si>
  <si>
    <t xml:space="preserve">    均衡性转移支付收入</t>
  </si>
  <si>
    <t>　　医疗卫生与计划生育</t>
  </si>
  <si>
    <t>　　节能环保</t>
  </si>
  <si>
    <t xml:space="preserve">    县级基本财力保障机制奖补资金收入</t>
  </si>
  <si>
    <t>　　城乡社区</t>
  </si>
  <si>
    <t xml:space="preserve">    结算补助收入</t>
  </si>
  <si>
    <t>　　农林水</t>
  </si>
  <si>
    <t>　　交通运输</t>
  </si>
  <si>
    <t>　　资源勘探信息等</t>
  </si>
  <si>
    <t>　　商业服务业等</t>
  </si>
  <si>
    <t xml:space="preserve">    基层公检法司转移支付收入</t>
  </si>
  <si>
    <t>　　国土海洋气象等</t>
  </si>
  <si>
    <t>　　住房保障</t>
  </si>
  <si>
    <t>　　粮油物资储备</t>
  </si>
  <si>
    <t>　　其他</t>
  </si>
  <si>
    <t xml:space="preserve">    农村综合改革转移支付收入</t>
  </si>
  <si>
    <t xml:space="preserve">    产粮（油）大县奖励资金收入</t>
  </si>
  <si>
    <t xml:space="preserve">    重点生态功能区转移支付收入</t>
  </si>
  <si>
    <t xml:space="preserve">    固定数额补助收入</t>
  </si>
  <si>
    <t xml:space="preserve">    其他一般性转移支付收入</t>
  </si>
  <si>
    <t>　　一般公共服务</t>
  </si>
  <si>
    <t>单位：万元</t>
    <phoneticPr fontId="7" type="noConversion"/>
  </si>
  <si>
    <t>收入</t>
    <phoneticPr fontId="3" type="noConversion"/>
  </si>
  <si>
    <t>大中型水库移民后期扶持基金支出</t>
  </si>
  <si>
    <t xml:space="preserve">  移民补助</t>
  </si>
  <si>
    <t xml:space="preserve">  其他大中型水库移民后期扶持基金支出</t>
  </si>
  <si>
    <t xml:space="preserve">  国有土地使用权出让收入及对应专项债务收入安排的支出</t>
  </si>
  <si>
    <t xml:space="preserve">    征地和拆迁补偿支出</t>
  </si>
  <si>
    <t xml:space="preserve">    农村基础设施建设支出</t>
  </si>
  <si>
    <t xml:space="preserve">    其他国有土地使用权出让收入安排的支出</t>
  </si>
  <si>
    <t>农业土地开发资金相关支出</t>
  </si>
  <si>
    <t xml:space="preserve">  农业土地开发资金及对应专项债务收入安排的支出</t>
  </si>
  <si>
    <t>新增建设用地土地有偿使用费相关支出</t>
  </si>
  <si>
    <t xml:space="preserve">  新增建设用地土地有偿使用费及对应专项债务收入安排的支出</t>
  </si>
  <si>
    <t xml:space="preserve">    土地整理支出</t>
  </si>
  <si>
    <t xml:space="preserve">    其他新增建设用地土地有偿使用费安排的支出</t>
  </si>
  <si>
    <t>大中型水库库区基金相关支出</t>
  </si>
  <si>
    <t xml:space="preserve">  大中型水库库区基金及对应专项债务收入安排的支出</t>
  </si>
  <si>
    <t xml:space="preserve">    基础设施建设和经济发展</t>
  </si>
  <si>
    <t>三峡水库库区基金支出</t>
  </si>
  <si>
    <t xml:space="preserve">  基础设施建设和经济发展</t>
  </si>
  <si>
    <t xml:space="preserve">  解决移民遗留问题</t>
  </si>
  <si>
    <t xml:space="preserve">  其他三峡水库库区基金支出</t>
  </si>
  <si>
    <t>国家重大水利工程建设相关支出</t>
  </si>
  <si>
    <t xml:space="preserve">  国家重大水利工程建设基金及对应专项债务收入安排的支出</t>
  </si>
  <si>
    <t xml:space="preserve">    三峡工程后续工作</t>
  </si>
  <si>
    <t xml:space="preserve">  彩票公益金及对应专项债务收入安排的支出</t>
  </si>
  <si>
    <t xml:space="preserve">    用于社会福利的彩票公益金支出</t>
  </si>
  <si>
    <t xml:space="preserve">    用于体育事业的彩票公益金支出</t>
  </si>
  <si>
    <t xml:space="preserve">    用于教育事业的彩票公益金支出</t>
  </si>
  <si>
    <t xml:space="preserve">    用于文化事业的彩票公益金支出</t>
  </si>
  <si>
    <t xml:space="preserve">    用于城乡医疗救助的彩票公益金支出</t>
  </si>
  <si>
    <t>支出</t>
    <phoneticPr fontId="3" type="noConversion"/>
  </si>
  <si>
    <t>决算数</t>
    <phoneticPr fontId="3" type="noConversion"/>
  </si>
  <si>
    <t>单位：万元</t>
    <phoneticPr fontId="3" type="noConversion"/>
  </si>
  <si>
    <t>合计</t>
    <phoneticPr fontId="3" type="noConversion"/>
  </si>
  <si>
    <t>总  计</t>
    <phoneticPr fontId="3" type="noConversion"/>
  </si>
  <si>
    <t>-</t>
    <phoneticPr fontId="3" type="noConversion"/>
  </si>
  <si>
    <t>表1</t>
    <phoneticPr fontId="3" type="noConversion"/>
  </si>
  <si>
    <t>表2</t>
    <phoneticPr fontId="3" type="noConversion"/>
  </si>
  <si>
    <t>表4</t>
    <phoneticPr fontId="3" type="noConversion"/>
  </si>
  <si>
    <t>一、社会保障和就业支出</t>
    <phoneticPr fontId="3" type="noConversion"/>
  </si>
  <si>
    <t>二、城乡社区支出</t>
    <phoneticPr fontId="3" type="noConversion"/>
  </si>
  <si>
    <t>三、农林水支出</t>
    <phoneticPr fontId="3" type="noConversion"/>
  </si>
  <si>
    <t xml:space="preserve">  地方政府债务付息支出</t>
    <phoneticPr fontId="3" type="noConversion"/>
  </si>
  <si>
    <t xml:space="preserve">    国有土地使用权出让债务付息支出</t>
    <phoneticPr fontId="3" type="noConversion"/>
  </si>
  <si>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</si>
  <si>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</si>
  <si>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</si>
  <si>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</si>
  <si>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</si>
  <si>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</si>
  <si>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</si>
  <si>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</si>
  <si>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</si>
  <si>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</si>
  <si>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</si>
  <si>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</si>
  <si>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</si>
  <si>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其他税收收入</t>
  </si>
  <si>
    <t xml:space="preserve">    专项收入</t>
  </si>
  <si>
    <t xml:space="preserve">    行政事业性收费收入</t>
  </si>
  <si>
    <t xml:space="preserve">    罚没收入</t>
  </si>
  <si>
    <t xml:space="preserve">    国有资本经营收入</t>
  </si>
  <si>
    <t xml:space="preserve">    国有资源(资产)有偿使用收入</t>
  </si>
  <si>
    <t xml:space="preserve">    其他收入</t>
  </si>
  <si>
    <t>二、外交支出</t>
  </si>
  <si>
    <t>三、国防支出</t>
  </si>
  <si>
    <t>四、公共安全支出</t>
  </si>
  <si>
    <t>五、教育支出</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</si>
  <si>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</si>
  <si>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</si>
  <si>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</si>
  <si>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</si>
  <si>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</si>
  <si>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</si>
  <si>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</si>
  <si>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</si>
  <si>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</si>
  <si>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</si>
  <si>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</si>
  <si>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</si>
  <si>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</si>
  <si>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</si>
  <si>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</si>
  <si>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一般公共服务支出</t>
  </si>
  <si>
    <t xml:space="preserve">  人大事务</t>
  </si>
  <si>
    <t>国防支出</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</si>
  <si>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</si>
  <si>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</si>
  <si>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</si>
  <si>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</si>
  <si>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</si>
  <si>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</si>
  <si>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</si>
  <si>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</si>
  <si>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其他国防动员支出</t>
  </si>
  <si>
    <t xml:space="preserve">  其他国防支出(款)</t>
  </si>
  <si>
    <t xml:space="preserve">    其他国防支出(项)</t>
  </si>
  <si>
    <t>公共安全支出</t>
  </si>
  <si>
    <t xml:space="preserve">  武装警察</t>
  </si>
  <si>
    <t xml:space="preserve">    其他武装警察支出</t>
  </si>
  <si>
    <t xml:space="preserve">  公安</t>
  </si>
  <si>
    <t xml:space="preserve">  其他公共安全支出(款)</t>
  </si>
  <si>
    <t xml:space="preserve">    其他公共安全支出(项)</t>
  </si>
  <si>
    <t xml:space="preserve">    其他消防</t>
  </si>
  <si>
    <t>教育支出</t>
  </si>
  <si>
    <t>科学技术支出</t>
  </si>
  <si>
    <t>文化体育与传媒支出</t>
  </si>
  <si>
    <t>社会保障和就业支出</t>
  </si>
  <si>
    <t xml:space="preserve">    残疾人生活和护理补贴</t>
  </si>
  <si>
    <t xml:space="preserve">  特困人员救助供养</t>
  </si>
  <si>
    <t xml:space="preserve">    城市特困人员救助供养支出</t>
  </si>
  <si>
    <t xml:space="preserve">    农村特困人员救助供养支出</t>
  </si>
  <si>
    <t xml:space="preserve">  财政对基本养老保险基金的补助</t>
  </si>
  <si>
    <t xml:space="preserve">    财政对企业职工基本养老保险基金的补助</t>
  </si>
  <si>
    <t xml:space="preserve">    财政对其他基本养老保险基金的补助</t>
  </si>
  <si>
    <t xml:space="preserve">  财政对其他社会保险基金的补助</t>
  </si>
  <si>
    <t xml:space="preserve">    其他财政对社会保险基金的补助</t>
  </si>
  <si>
    <t>医疗卫生与计划生育支出</t>
  </si>
  <si>
    <t xml:space="preserve">  行政事业单位医疗</t>
  </si>
  <si>
    <t xml:space="preserve">    其他行政事业单位医疗支出</t>
  </si>
  <si>
    <t xml:space="preserve">  财政对基本医疗保险基金的补助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</si>
  <si>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</si>
  <si>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</si>
  <si>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</si>
  <si>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</si>
  <si>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</si>
  <si>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其他医疗救助支出</t>
  </si>
  <si>
    <t xml:space="preserve">  优抚对象医疗</t>
  </si>
  <si>
    <t xml:space="preserve">    其他优抚对象医疗支出</t>
  </si>
  <si>
    <t>节能环保支出</t>
  </si>
  <si>
    <t>城乡社区支出</t>
  </si>
  <si>
    <t>农林水支出</t>
  </si>
  <si>
    <t xml:space="preserve">    创业担保贷款贴息</t>
  </si>
  <si>
    <t xml:space="preserve">    补充创业担保贷款基金</t>
  </si>
  <si>
    <t>交通运输支出</t>
  </si>
  <si>
    <t xml:space="preserve">    公路建设</t>
  </si>
  <si>
    <t xml:space="preserve">    交通运输信息化建设</t>
  </si>
  <si>
    <t>资源勘探信息等支出</t>
  </si>
  <si>
    <t>商业服务业等支出</t>
  </si>
  <si>
    <t>国土海洋气象等支出</t>
  </si>
  <si>
    <t>住房保障支出</t>
  </si>
  <si>
    <t>粮油物资储备支出</t>
  </si>
  <si>
    <t>其他支出(类)</t>
  </si>
  <si>
    <t>债务付息支出</t>
  </si>
  <si>
    <t xml:space="preserve">    增值税税收返还收入</t>
  </si>
  <si>
    <t xml:space="preserve">    消费税税收返还收入</t>
  </si>
  <si>
    <t>一、返还性收入</t>
  </si>
  <si>
    <t xml:space="preserve">    贫困地区转移支付收入</t>
  </si>
  <si>
    <t xml:space="preserve">    成品油税费改革税收返还收入</t>
  </si>
  <si>
    <t>三、专项转移支付收入</t>
  </si>
  <si>
    <t>　　外交</t>
  </si>
  <si>
    <t xml:space="preserve">    增值税“五五分享”税收返还收入</t>
  </si>
  <si>
    <t>　　国防</t>
  </si>
  <si>
    <t xml:space="preserve">    其他税收返还收入</t>
  </si>
  <si>
    <t>二、一般性转移支付收入</t>
  </si>
  <si>
    <t xml:space="preserve">    资源枯竭型城市转移支付补助收入</t>
  </si>
  <si>
    <t xml:space="preserve">    企业事业单位划转补助收入</t>
  </si>
  <si>
    <t xml:space="preserve">    成品油税费改革转移支付补助收入</t>
  </si>
  <si>
    <t xml:space="preserve">    城乡义务教育转移支付收入</t>
  </si>
  <si>
    <t xml:space="preserve">    基本养老金转移支付收入</t>
  </si>
  <si>
    <t xml:space="preserve">    城乡居民医疗保险转移支付收入</t>
  </si>
  <si>
    <t>　　金融</t>
  </si>
  <si>
    <t xml:space="preserve">    革命老区转移支付收入</t>
  </si>
  <si>
    <t>四、上解上级支出</t>
  </si>
  <si>
    <t xml:space="preserve">    民族地区转移支付收入</t>
  </si>
  <si>
    <t>　  体制上解支出</t>
  </si>
  <si>
    <t xml:space="preserve">    边疆地区转移支付收入</t>
  </si>
  <si>
    <t>　  专项上解支出</t>
  </si>
  <si>
    <t>六、债务付息支出</t>
    <phoneticPr fontId="3" type="noConversion"/>
  </si>
  <si>
    <t>四、商业服务业等支出</t>
    <phoneticPr fontId="3" type="noConversion"/>
  </si>
  <si>
    <t>国有土地收益基金及对应专项债务收入安排的支出</t>
    <phoneticPr fontId="3" type="noConversion"/>
  </si>
  <si>
    <t>污水处理费及对应专项债务收入安排的支出</t>
    <phoneticPr fontId="3" type="noConversion"/>
  </si>
  <si>
    <t xml:space="preserve">  旅游发展基金支出</t>
  </si>
  <si>
    <t xml:space="preserve">    用于其他社会公益事业的彩票公益金支出</t>
  </si>
  <si>
    <t xml:space="preserve">    用于残疾人事业的彩票公益金支出</t>
  </si>
  <si>
    <t>五、其他支出</t>
    <phoneticPr fontId="3" type="noConversion"/>
  </si>
  <si>
    <t>巫山县2018年地方政府债务限额及余额决算情况表</t>
    <phoneticPr fontId="7" type="noConversion"/>
  </si>
  <si>
    <t>单位：亿元</t>
  </si>
  <si>
    <t>地   区</t>
  </si>
  <si>
    <t>2018年债务限额</t>
  </si>
  <si>
    <t>2018年债务余额预计执行数</t>
    <phoneticPr fontId="7" type="noConversion"/>
  </si>
  <si>
    <t>一般债务</t>
  </si>
  <si>
    <t>专项债务</t>
  </si>
  <si>
    <t>A=B+C</t>
  </si>
  <si>
    <t>B</t>
  </si>
  <si>
    <t>C</t>
  </si>
  <si>
    <t>D=E+F</t>
  </si>
  <si>
    <t>E</t>
  </si>
  <si>
    <t>F</t>
  </si>
  <si>
    <t>巫山县</t>
    <phoneticPr fontId="7" type="noConversion"/>
  </si>
  <si>
    <t>注：1.本表反映上一年度本级政府债务限额及余额决算数。</t>
    <phoneticPr fontId="7" type="noConversion"/>
  </si>
  <si>
    <t>2.本表由县级以上地方各级财政部门在本级人民代表大会常务委员会批准决算后二十日内公开。</t>
    <phoneticPr fontId="7" type="noConversion"/>
  </si>
  <si>
    <t>巫山县2018年地方政府债券使用情况表</t>
    <phoneticPr fontId="7" type="noConversion"/>
  </si>
  <si>
    <t>项目名称</t>
  </si>
  <si>
    <t>项目编号</t>
  </si>
  <si>
    <t>项目领域</t>
  </si>
  <si>
    <t>项目主管部门</t>
  </si>
  <si>
    <t>项目实施单位</t>
  </si>
  <si>
    <t>债券性质</t>
  </si>
  <si>
    <t>债券规模</t>
  </si>
  <si>
    <t>发行时间（年/月）</t>
  </si>
  <si>
    <t>小计</t>
    <phoneticPr fontId="7" type="noConversion"/>
  </si>
  <si>
    <t>巫山县楚阳城中村改造项目</t>
    <phoneticPr fontId="7" type="noConversion"/>
  </si>
  <si>
    <t>P17500237-0001</t>
  </si>
  <si>
    <t>保障性安居工程</t>
  </si>
  <si>
    <t>巫山县工业园区管理委员会</t>
  </si>
  <si>
    <t>巫山县民生农林综合开发有限责任公司</t>
  </si>
  <si>
    <t>一般债券</t>
    <phoneticPr fontId="7" type="noConversion"/>
  </si>
  <si>
    <t>巫山县"十三五"高山生态扶贫搬迁项目</t>
  </si>
  <si>
    <t>P16500237-0001</t>
  </si>
  <si>
    <t>易地扶贫</t>
  </si>
  <si>
    <t>巫山县投资有限公司</t>
  </si>
  <si>
    <t>重庆巫山机场建设</t>
  </si>
  <si>
    <t>P12500237-0001</t>
  </si>
  <si>
    <t>机场</t>
  </si>
  <si>
    <t>巫山神女峰机场建设协调服务办公室</t>
  </si>
  <si>
    <t>注：本表反映上一年度新增地方政府债券资金使用情况，由县级以上地方各级财政部门在本级人民代表大会常务委员会批准决算后二十日内公开。</t>
    <phoneticPr fontId="7" type="noConversion"/>
  </si>
  <si>
    <t>巫山县2018年地方政府债务相关情况表</t>
    <phoneticPr fontId="7" type="noConversion"/>
  </si>
  <si>
    <t>项目</t>
  </si>
  <si>
    <t>一、2017年末地方政府债务余额</t>
  </si>
  <si>
    <t xml:space="preserve">  其中：一般债务</t>
  </si>
  <si>
    <t>二、2017年地方政府债务限额</t>
  </si>
  <si>
    <t>三、2018年地方政府债务发行决算数</t>
  </si>
  <si>
    <t xml:space="preserve">     新增一般债券发行额</t>
  </si>
  <si>
    <t xml:space="preserve">     再融资一般债券发行额</t>
  </si>
  <si>
    <t xml:space="preserve">     新增专项债券发行额</t>
  </si>
  <si>
    <t xml:space="preserve">     再融资专项债券发行额</t>
  </si>
  <si>
    <t>六、2018年末地方政府债务余额决算数</t>
  </si>
  <si>
    <t>七、2018年地方政府债务限额</t>
  </si>
  <si>
    <t>注：本表由县级以上地方各级财政部门在本级人民代表大会常务委员会批准决算后二十日内公开，反映上两年度本级政府债务限额及余额决算数，上一年度本级政府债务发行额、还本支出、付息支出、限额及余额决算数。</t>
    <phoneticPr fontId="7" type="noConversion"/>
  </si>
  <si>
    <t>巫山县2018年县级一般公共预算收支决算表</t>
    <phoneticPr fontId="3" type="noConversion"/>
  </si>
  <si>
    <t>巫山县2018年县级一般公共预算支出决算表</t>
    <phoneticPr fontId="3" type="noConversion"/>
  </si>
  <si>
    <t>巫山县2018年县级政府性基金预算收支决算表</t>
    <phoneticPr fontId="7" type="noConversion"/>
  </si>
  <si>
    <t>巫山县2018年县级政府性基金预算支出决算表</t>
    <phoneticPr fontId="7" type="noConversion"/>
  </si>
  <si>
    <t>巫山县2018年县级国有资本经营预算收支决算表</t>
    <phoneticPr fontId="3" type="noConversion"/>
  </si>
  <si>
    <t>表8</t>
    <phoneticPr fontId="3" type="noConversion"/>
  </si>
  <si>
    <t>表3</t>
  </si>
  <si>
    <t>单位：万元</t>
  </si>
  <si>
    <t>科目_x000D_编码</t>
  </si>
  <si>
    <t>一般公共预算本级基本支出合计</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</si>
  <si>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</si>
  <si>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</si>
  <si>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</si>
  <si>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</si>
  <si>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</si>
  <si>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</si>
  <si>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</si>
  <si>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</si>
  <si>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</si>
  <si>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委托业务费</t>
  </si>
  <si>
    <t xml:space="preserve">  公务接待费</t>
  </si>
  <si>
    <t xml:space="preserve">  公务用车运行维护费</t>
  </si>
  <si>
    <t xml:space="preserve">  维修(护)费</t>
  </si>
  <si>
    <t xml:space="preserve">  其他商品和服务支出</t>
  </si>
  <si>
    <t>对事业单位经常性补助</t>
  </si>
  <si>
    <t xml:space="preserve">  工资福利支出</t>
  </si>
  <si>
    <t xml:space="preserve">  商品和服务支出</t>
  </si>
  <si>
    <t xml:space="preserve">  其他对事业单位补助</t>
  </si>
  <si>
    <t>对个人和家庭的补助</t>
  </si>
  <si>
    <t xml:space="preserve">  社会福利和救助</t>
  </si>
  <si>
    <t xml:space="preserve">  离退休费</t>
  </si>
  <si>
    <t xml:space="preserve">  其他对个人和家庭补助</t>
  </si>
  <si>
    <t>巫山县2018年县级一般公共预算转移支付收支决算表</t>
    <phoneticPr fontId="3" type="noConversion"/>
  </si>
  <si>
    <t xml:space="preserve">        专项债务</t>
    <phoneticPr fontId="7" type="noConversion"/>
  </si>
  <si>
    <t>四、2018年地方政府债务还本支出决算数</t>
    <phoneticPr fontId="7" type="noConversion"/>
  </si>
  <si>
    <t xml:space="preserve">     一般债务还本支出</t>
    <phoneticPr fontId="7" type="noConversion"/>
  </si>
  <si>
    <t xml:space="preserve">     专项债务还本支出</t>
    <phoneticPr fontId="7" type="noConversion"/>
  </si>
  <si>
    <t>五、2018年地方政府债务付息支出决算数</t>
    <phoneticPr fontId="7" type="noConversion"/>
  </si>
  <si>
    <t xml:space="preserve">     一般债务付息支出</t>
    <phoneticPr fontId="7" type="noConversion"/>
  </si>
  <si>
    <t xml:space="preserve">     专项债务付息支出</t>
    <phoneticPr fontId="7" type="noConversion"/>
  </si>
  <si>
    <t>增长%</t>
    <phoneticPr fontId="3" type="noConversion"/>
  </si>
  <si>
    <t>支出</t>
    <phoneticPr fontId="3" type="noConversion"/>
  </si>
  <si>
    <t>年初预算</t>
    <phoneticPr fontId="3" type="noConversion"/>
  </si>
  <si>
    <t>调整预算</t>
    <phoneticPr fontId="3" type="noConversion"/>
  </si>
  <si>
    <t>-</t>
    <phoneticPr fontId="3" type="noConversion"/>
  </si>
  <si>
    <t>一、利润收入</t>
    <phoneticPr fontId="3" type="noConversion"/>
  </si>
  <si>
    <t>一、解决历史遗留问题及改革成本支出</t>
    <phoneticPr fontId="3" type="noConversion"/>
  </si>
  <si>
    <t>二、股利、股息收入</t>
    <phoneticPr fontId="3" type="noConversion"/>
  </si>
  <si>
    <t>二、国有企业资本金注入</t>
    <phoneticPr fontId="3" type="noConversion"/>
  </si>
  <si>
    <t>三、产权转让收入</t>
    <phoneticPr fontId="3" type="noConversion"/>
  </si>
  <si>
    <t>三、国有企业政策性补贴</t>
    <phoneticPr fontId="3" type="noConversion"/>
  </si>
  <si>
    <t>四、清算收入</t>
    <phoneticPr fontId="3" type="noConversion"/>
  </si>
  <si>
    <t>四、金融国有资本经营预算支出</t>
    <phoneticPr fontId="3" type="noConversion"/>
  </si>
  <si>
    <t>五、其他国有资本经营预算收入</t>
    <phoneticPr fontId="3" type="noConversion"/>
  </si>
  <si>
    <t>五、其他国有资本经营预算支出</t>
    <phoneticPr fontId="3" type="noConversion"/>
  </si>
  <si>
    <t>一、上级补助收入</t>
    <phoneticPr fontId="3" type="noConversion"/>
  </si>
  <si>
    <t>一、调出资金</t>
    <phoneticPr fontId="3" type="noConversion"/>
  </si>
  <si>
    <t>收入</t>
    <phoneticPr fontId="3" type="noConversion"/>
  </si>
  <si>
    <t>年初预算</t>
    <phoneticPr fontId="3" type="noConversion"/>
  </si>
  <si>
    <t>调整预算</t>
    <phoneticPr fontId="3" type="noConversion"/>
  </si>
  <si>
    <t>一、社会保障和就业支出</t>
    <phoneticPr fontId="3" type="noConversion"/>
  </si>
  <si>
    <t>二、城乡社区支出</t>
    <phoneticPr fontId="3" type="noConversion"/>
  </si>
  <si>
    <t>三、农林水支出</t>
    <phoneticPr fontId="3" type="noConversion"/>
  </si>
  <si>
    <t>四、商业服务业等支出</t>
    <phoneticPr fontId="3" type="noConversion"/>
  </si>
  <si>
    <t>六、债务付息支出</t>
    <phoneticPr fontId="3" type="noConversion"/>
  </si>
  <si>
    <t>收入</t>
    <phoneticPr fontId="7" type="noConversion"/>
  </si>
  <si>
    <t>预算数</t>
    <phoneticPr fontId="7" type="noConversion"/>
  </si>
  <si>
    <t>调整预算数</t>
    <phoneticPr fontId="7" type="noConversion"/>
  </si>
  <si>
    <t>决算数</t>
    <phoneticPr fontId="7" type="noConversion"/>
  </si>
  <si>
    <t>同口径
增长%</t>
    <phoneticPr fontId="7" type="noConversion"/>
  </si>
  <si>
    <t>支出</t>
    <phoneticPr fontId="7" type="noConversion"/>
  </si>
  <si>
    <t>总计</t>
    <phoneticPr fontId="7" type="noConversion"/>
  </si>
  <si>
    <t>-</t>
    <phoneticPr fontId="3" type="noConversion"/>
  </si>
  <si>
    <t>本级收入合计</t>
    <phoneticPr fontId="7" type="noConversion"/>
  </si>
  <si>
    <t>本级支出合计</t>
    <phoneticPr fontId="7" type="noConversion"/>
  </si>
  <si>
    <t>一、国有土地收益金收入</t>
    <phoneticPr fontId="3" type="noConversion"/>
  </si>
  <si>
    <t>二、农业土地开发资金收入</t>
    <phoneticPr fontId="3" type="noConversion"/>
  </si>
  <si>
    <t>三、国有土地使用权出让收入</t>
    <phoneticPr fontId="3" type="noConversion"/>
  </si>
  <si>
    <t>五、其他支出</t>
    <phoneticPr fontId="7" type="noConversion"/>
  </si>
  <si>
    <t>转移性收入合计</t>
    <phoneticPr fontId="7" type="noConversion"/>
  </si>
  <si>
    <t>一、上级补助收入</t>
    <phoneticPr fontId="3" type="noConversion"/>
  </si>
  <si>
    <t>转移性支出合计</t>
    <phoneticPr fontId="7" type="noConversion"/>
  </si>
  <si>
    <t>二、债务(转贷)收入</t>
    <phoneticPr fontId="3" type="noConversion"/>
  </si>
  <si>
    <t>一、上解上级支出</t>
    <phoneticPr fontId="3" type="noConversion"/>
  </si>
  <si>
    <t>三、上年结转</t>
    <phoneticPr fontId="3" type="noConversion"/>
  </si>
  <si>
    <t>二、调出资金</t>
    <phoneticPr fontId="3" type="noConversion"/>
  </si>
  <si>
    <t>三、债务还本支出</t>
    <phoneticPr fontId="3" type="noConversion"/>
  </si>
  <si>
    <t>四、结转下年</t>
    <phoneticPr fontId="7" type="noConversion"/>
  </si>
  <si>
    <t>收    入</t>
    <phoneticPr fontId="3" type="noConversion"/>
  </si>
  <si>
    <t>支    出</t>
    <phoneticPr fontId="3" type="noConversion"/>
  </si>
  <si>
    <t>支出合计</t>
    <phoneticPr fontId="3" type="noConversion"/>
  </si>
  <si>
    <t>同口径
增长%</t>
    <phoneticPr fontId="3" type="noConversion"/>
  </si>
  <si>
    <t xml:space="preserve">    环境保护税</t>
  </si>
  <si>
    <t>额度</t>
    <phoneticPr fontId="7" type="noConversion"/>
  </si>
  <si>
    <t>转移性收入合计</t>
  </si>
  <si>
    <t>转移性支出合计</t>
  </si>
  <si>
    <t>一、上级补助收入</t>
  </si>
  <si>
    <t>一、上解上级支出</t>
  </si>
  <si>
    <t>二、调入预算稳定调节基金</t>
  </si>
  <si>
    <t>二、补充预算稳定调节基金</t>
  </si>
  <si>
    <t>三、调入资金</t>
  </si>
  <si>
    <t>三、债务还本支出</t>
  </si>
  <si>
    <t>四、债务(转贷)收入</t>
  </si>
  <si>
    <t>四、结转下年</t>
  </si>
  <si>
    <t>二十二、其他支出</t>
    <phoneticPr fontId="3" type="noConversion"/>
  </si>
  <si>
    <t>二十三、债务付息支出</t>
    <phoneticPr fontId="3" type="noConversion"/>
  </si>
  <si>
    <t>二十四、债务发行费用支出</t>
    <phoneticPr fontId="3" type="noConversion"/>
  </si>
  <si>
    <t>二十一、预备费</t>
    <phoneticPr fontId="3" type="noConversion"/>
  </si>
  <si>
    <t xml:space="preserve">    援外优惠贷款贴息</t>
  </si>
  <si>
    <t xml:space="preserve">    对外援助</t>
  </si>
  <si>
    <t xml:space="preserve">    边海防</t>
  </si>
  <si>
    <t xml:space="preserve">    财政对职工基本医疗保险基金的补助</t>
  </si>
  <si>
    <t xml:space="preserve">    停伐补助</t>
  </si>
  <si>
    <t xml:space="preserve">    产业化发展</t>
  </si>
  <si>
    <t xml:space="preserve">    创新示范</t>
  </si>
  <si>
    <t xml:space="preserve">    车辆购置税用于老旧汽车报废更新补贴</t>
  </si>
  <si>
    <t xml:space="preserve">    地质矿产资源与环境调查</t>
  </si>
  <si>
    <t xml:space="preserve">  专用材料购置费</t>
  </si>
  <si>
    <t xml:space="preserve">  因公出国(境)费用</t>
  </si>
  <si>
    <t>机关资本性支出(一)</t>
    <phoneticPr fontId="27" type="noConversion"/>
  </si>
  <si>
    <t xml:space="preserve">  设备购置</t>
  </si>
  <si>
    <t xml:space="preserve">  大型修缮</t>
  </si>
  <si>
    <t xml:space="preserve">  其他资本性支出</t>
  </si>
  <si>
    <t>对事业单位资本性补助</t>
  </si>
  <si>
    <t xml:space="preserve">  资本性支出(一)</t>
  </si>
  <si>
    <t xml:space="preserve">  资本性支出(二)</t>
  </si>
  <si>
    <t xml:space="preserve">巫山县2018年一般公共预算基本支出经济分类决算表
</t>
    <phoneticPr fontId="3" type="noConversion"/>
  </si>
  <si>
    <t>四、城市基础设施配套费收入</t>
    <phoneticPr fontId="3" type="noConversion"/>
  </si>
  <si>
    <t>五、污水处理费收入</t>
    <phoneticPr fontId="3" type="noConversion"/>
  </si>
  <si>
    <t>转移性收入</t>
    <phoneticPr fontId="3" type="noConversion"/>
  </si>
  <si>
    <t>本级收入合计</t>
    <phoneticPr fontId="3" type="noConversion"/>
  </si>
  <si>
    <t>本年支出合计</t>
    <phoneticPr fontId="3" type="noConversion"/>
  </si>
  <si>
    <t>转移性支出</t>
    <phoneticPr fontId="3" type="noConversion"/>
  </si>
  <si>
    <t xml:space="preserve">    城市建设支出</t>
  </si>
  <si>
    <t xml:space="preserve">  彩票发行销售机构业务费安排的支出</t>
    <phoneticPr fontId="3" type="noConversion"/>
  </si>
  <si>
    <t xml:space="preserve">    其他彩票发行销售机构业务费安排的支出</t>
    <phoneticPr fontId="3" type="noConversion"/>
  </si>
  <si>
    <t>五、上年结转</t>
    <phoneticPr fontId="3" type="noConversion"/>
  </si>
  <si>
    <t>二、上年结转</t>
    <phoneticPr fontId="3" type="noConversion"/>
  </si>
  <si>
    <t>二、结转下年</t>
    <phoneticPr fontId="3" type="noConversion"/>
  </si>
  <si>
    <t>表7</t>
    <phoneticPr fontId="3" type="noConversion"/>
  </si>
  <si>
    <t>表10</t>
    <phoneticPr fontId="3" type="noConversion"/>
  </si>
  <si>
    <t>表11</t>
    <phoneticPr fontId="3" type="noConversion"/>
  </si>
  <si>
    <t>表12</t>
    <phoneticPr fontId="3" type="noConversion"/>
  </si>
  <si>
    <t>表13</t>
    <phoneticPr fontId="3" type="noConversion"/>
  </si>
  <si>
    <t>表5</t>
  </si>
  <si>
    <t>（分地区）</t>
  </si>
  <si>
    <t>序号</t>
  </si>
  <si>
    <t>乡  镇</t>
  </si>
  <si>
    <t>补助下级合计</t>
  </si>
  <si>
    <t>表6</t>
  </si>
  <si>
    <t>（分项目）</t>
  </si>
  <si>
    <t>支      出</t>
  </si>
  <si>
    <t>一、一般性转移支付</t>
  </si>
  <si>
    <t xml:space="preserve">  1．体制补助</t>
  </si>
  <si>
    <t xml:space="preserve">  10．其他一般性转移支付</t>
  </si>
  <si>
    <t>二、专项转移支付</t>
  </si>
  <si>
    <r>
      <t xml:space="preserve">  </t>
    </r>
    <r>
      <rPr>
        <sz val="11"/>
        <color theme="1"/>
        <rFont val="宋体"/>
        <family val="2"/>
        <charset val="134"/>
        <scheme val="minor"/>
      </rPr>
      <t>1. 一般公共服务</t>
    </r>
  </si>
  <si>
    <r>
      <t xml:space="preserve">  </t>
    </r>
    <r>
      <rPr>
        <sz val="11"/>
        <color theme="1"/>
        <rFont val="宋体"/>
        <family val="2"/>
        <charset val="134"/>
        <scheme val="minor"/>
      </rPr>
      <t>2. 文化体育与传媒</t>
    </r>
  </si>
  <si>
    <t xml:space="preserve">  3. 社会保障和就业</t>
  </si>
  <si>
    <t xml:space="preserve">  4. 医疗卫生与计划生育</t>
  </si>
  <si>
    <t xml:space="preserve">  5. 城乡社区</t>
  </si>
  <si>
    <t xml:space="preserve">  6. 农林水</t>
  </si>
  <si>
    <t xml:space="preserve">  7. 商业服务业等</t>
  </si>
  <si>
    <t>表9</t>
  </si>
  <si>
    <t>收       入</t>
  </si>
  <si>
    <t>支        出</t>
  </si>
  <si>
    <t>上级补助收入</t>
  </si>
  <si>
    <t>补助下级支出</t>
  </si>
  <si>
    <t>大中型水库移民后期扶持基金收入</t>
  </si>
  <si>
    <t>小型水库移民扶助基金收入</t>
  </si>
  <si>
    <t>国有土地使用权出让收入及对应专项债务收入安排的支出</t>
  </si>
  <si>
    <t>国有土地使用权出让收入</t>
  </si>
  <si>
    <t>城市基础设施配套费及对应专项债务收入安排的支出</t>
  </si>
  <si>
    <t>城市基础设施配套费收入</t>
  </si>
  <si>
    <t>污水处理费收入</t>
  </si>
  <si>
    <t>国家重大水利工程建设基金及对应专项债务收入安排的支出</t>
  </si>
  <si>
    <t>大中型水库库区基金收入</t>
  </si>
  <si>
    <t>三峡水库库区基金收入</t>
  </si>
  <si>
    <t>国家重大水利工程建设基金收入</t>
  </si>
  <si>
    <t>旅游发展基金收入</t>
  </si>
  <si>
    <t>彩票发行机构和彩票销售机构的业务费用</t>
  </si>
  <si>
    <t>彩票公益金收入</t>
  </si>
  <si>
    <r>
      <rPr>
        <sz val="18"/>
        <color rgb="FF000000"/>
        <rFont val="方正小标宋_GBK"/>
        <family val="4"/>
        <charset val="134"/>
      </rPr>
      <t>巫山县</t>
    </r>
    <r>
      <rPr>
        <sz val="18"/>
        <color rgb="FF000000"/>
        <rFont val="Times New Roman"/>
        <family val="1"/>
      </rPr>
      <t>2018</t>
    </r>
    <r>
      <rPr>
        <sz val="18"/>
        <color indexed="8"/>
        <rFont val="方正小标宋_GBK"/>
        <family val="4"/>
        <charset val="134"/>
      </rPr>
      <t>年县级一般公共预算转移支付支出决算表</t>
    </r>
    <phoneticPr fontId="3" type="noConversion"/>
  </si>
  <si>
    <r>
      <rPr>
        <sz val="18"/>
        <color rgb="FF000000"/>
        <rFont val="方正小标宋_GBK"/>
        <family val="4"/>
        <charset val="134"/>
      </rPr>
      <t>巫山县</t>
    </r>
    <r>
      <rPr>
        <sz val="18"/>
        <color rgb="FF000000"/>
        <rFont val="Times New Roman"/>
        <family val="1"/>
      </rPr>
      <t>2018</t>
    </r>
    <r>
      <rPr>
        <sz val="18"/>
        <color indexed="8"/>
        <rFont val="方正小标宋_GBK"/>
        <family val="4"/>
        <charset val="134"/>
      </rPr>
      <t>年政府性基金预算转移支付收支决算表</t>
    </r>
    <phoneticPr fontId="3" type="noConversion"/>
  </si>
  <si>
    <t>巫峡镇</t>
  </si>
  <si>
    <t>双龙镇</t>
  </si>
  <si>
    <t>福田镇</t>
  </si>
  <si>
    <t>龙溪镇</t>
  </si>
  <si>
    <t>大昌镇</t>
  </si>
  <si>
    <t>官阳镇</t>
  </si>
  <si>
    <t>骡坪镇</t>
  </si>
  <si>
    <t>抱龙镇</t>
  </si>
  <si>
    <t>官渡镇</t>
  </si>
  <si>
    <t>铜鼓镇</t>
  </si>
  <si>
    <t>庙宇镇</t>
  </si>
  <si>
    <t>大溪乡</t>
  </si>
  <si>
    <t>曲尺乡</t>
  </si>
  <si>
    <t>建平乡</t>
  </si>
  <si>
    <t>两坪乡</t>
  </si>
  <si>
    <t>金坪乡</t>
  </si>
  <si>
    <t>平河乡</t>
  </si>
  <si>
    <t>当阳乡</t>
  </si>
  <si>
    <t>竹贤乡</t>
  </si>
  <si>
    <t>三溪乡</t>
  </si>
  <si>
    <t>培石乡</t>
  </si>
  <si>
    <t>邓家乡</t>
  </si>
  <si>
    <t>笃坪乡</t>
  </si>
  <si>
    <t>红椿乡</t>
  </si>
  <si>
    <t xml:space="preserve">  2．均衡性转移支付</t>
    <phoneticPr fontId="3" type="noConversion"/>
  </si>
  <si>
    <r>
      <t xml:space="preserve">  7</t>
    </r>
    <r>
      <rPr>
        <sz val="12"/>
        <color indexed="8"/>
        <rFont val="宋体"/>
        <family val="3"/>
        <charset val="134"/>
      </rPr>
      <t>．城乡义务教育等转移支付</t>
    </r>
    <phoneticPr fontId="3" type="noConversion"/>
  </si>
  <si>
    <r>
      <t xml:space="preserve">  8</t>
    </r>
    <r>
      <rPr>
        <sz val="12"/>
        <color indexed="8"/>
        <rFont val="宋体"/>
        <family val="3"/>
        <charset val="134"/>
      </rPr>
      <t>．城乡居民医疗保险转移支付</t>
    </r>
    <phoneticPr fontId="3" type="noConversion"/>
  </si>
  <si>
    <t xml:space="preserve">  3．县级基本财力保障机制奖补资金</t>
    <phoneticPr fontId="3" type="noConversion"/>
  </si>
  <si>
    <t xml:space="preserve">  4．农村综合改革转移支付</t>
    <phoneticPr fontId="3" type="noConversion"/>
  </si>
  <si>
    <t xml:space="preserve">  5．产粮（油）大县奖励资金</t>
    <phoneticPr fontId="3" type="noConversion"/>
  </si>
  <si>
    <t xml:space="preserve">  6．重点生态功能区转移支付</t>
    <phoneticPr fontId="3" type="noConversion"/>
  </si>
  <si>
    <t xml:space="preserve">  9. 贫困地区转移支付</t>
    <phoneticPr fontId="3" type="noConversion"/>
  </si>
  <si>
    <t xml:space="preserve">  8. 国土海洋气象等</t>
    <phoneticPr fontId="3" type="noConversion"/>
  </si>
  <si>
    <t xml:space="preserve">  9. 住房保障</t>
    <phoneticPr fontId="3" type="noConversion"/>
  </si>
  <si>
    <t>彩票公益金及对应专项债务收入安排的支出</t>
    <phoneticPr fontId="3" type="noConversion"/>
  </si>
  <si>
    <t>旅游发展基金支出</t>
  </si>
</sst>
</file>

<file path=xl/styles.xml><?xml version="1.0" encoding="utf-8"?>
<styleSheet xmlns="http://schemas.openxmlformats.org/spreadsheetml/2006/main">
  <numFmts count="9">
    <numFmt numFmtId="176" formatCode="#,##0.0"/>
    <numFmt numFmtId="177" formatCode="#,##0.00_ "/>
    <numFmt numFmtId="178" formatCode="0.0_ "/>
    <numFmt numFmtId="179" formatCode="#,##0.000000"/>
    <numFmt numFmtId="180" formatCode="#,##0.000"/>
    <numFmt numFmtId="181" formatCode="#,##0.0_ "/>
    <numFmt numFmtId="182" formatCode="0.0_);[Red]\(0.0\)"/>
    <numFmt numFmtId="183" formatCode="0_ "/>
    <numFmt numFmtId="184" formatCode="#,##0_ "/>
  </numFmts>
  <fonts count="45">
    <font>
      <sz val="11"/>
      <color theme="1"/>
      <name val="宋体"/>
      <family val="2"/>
      <charset val="134"/>
      <scheme val="minor"/>
    </font>
    <font>
      <sz val="12"/>
      <name val="宋体"/>
      <family val="3"/>
      <charset val="134"/>
    </font>
    <font>
      <b/>
      <sz val="18"/>
      <name val="宋体"/>
      <family val="3"/>
      <charset val="134"/>
    </font>
    <font>
      <sz val="9"/>
      <name val="宋体"/>
      <family val="2"/>
      <charset val="134"/>
      <scheme val="minor"/>
    </font>
    <font>
      <sz val="10"/>
      <name val="宋体"/>
      <family val="3"/>
      <charset val="134"/>
    </font>
    <font>
      <b/>
      <sz val="10"/>
      <name val="宋体"/>
      <family val="3"/>
      <charset val="134"/>
    </font>
    <font>
      <b/>
      <sz val="18"/>
      <name val="宋体"/>
      <family val="3"/>
      <charset val="134"/>
    </font>
    <font>
      <sz val="9"/>
      <name val="宋体"/>
      <family val="3"/>
      <charset val="134"/>
    </font>
    <font>
      <sz val="10"/>
      <name val="宋体"/>
      <family val="3"/>
      <charset val="134"/>
    </font>
    <font>
      <sz val="12"/>
      <name val="宋体"/>
      <family val="3"/>
      <charset val="134"/>
    </font>
    <font>
      <b/>
      <sz val="10"/>
      <name val="宋体"/>
      <family val="3"/>
      <charset val="134"/>
    </font>
    <font>
      <sz val="11"/>
      <color indexed="8"/>
      <name val="宋体"/>
      <family val="3"/>
      <charset val="134"/>
      <scheme val="minor"/>
    </font>
    <font>
      <sz val="11"/>
      <name val="方正黑体_GBK"/>
      <family val="4"/>
      <charset val="134"/>
    </font>
    <font>
      <sz val="11"/>
      <color indexed="8"/>
      <name val="方正黑体_GBK"/>
      <family val="4"/>
      <charset val="134"/>
    </font>
    <font>
      <sz val="16"/>
      <name val="方正小标宋_GBK"/>
      <family val="4"/>
      <charset val="134"/>
    </font>
    <font>
      <sz val="16"/>
      <color indexed="8"/>
      <name val="方正小标宋_GBK"/>
      <family val="4"/>
      <charset val="134"/>
    </font>
    <font>
      <sz val="9"/>
      <name val="SimSun"/>
      <family val="1"/>
    </font>
    <font>
      <sz val="11"/>
      <name val="SimSun"/>
      <charset val="134"/>
    </font>
    <font>
      <sz val="16"/>
      <color theme="1"/>
      <name val="方正小标宋_GBK"/>
      <family val="4"/>
      <charset val="134"/>
    </font>
    <font>
      <sz val="11"/>
      <name val="宋体"/>
      <family val="3"/>
      <charset val="134"/>
      <scheme val="minor"/>
    </font>
    <font>
      <b/>
      <sz val="12"/>
      <name val="宋体"/>
      <family val="3"/>
      <charset val="134"/>
    </font>
    <font>
      <sz val="11"/>
      <color theme="1"/>
      <name val="宋体"/>
      <family val="3"/>
      <charset val="134"/>
      <scheme val="minor"/>
    </font>
    <font>
      <sz val="10"/>
      <name val="宋体"/>
      <family val="3"/>
      <charset val="134"/>
      <scheme val="minor"/>
    </font>
    <font>
      <b/>
      <sz val="10"/>
      <name val="宋体"/>
      <family val="3"/>
      <charset val="134"/>
      <scheme val="minor"/>
    </font>
    <font>
      <sz val="10"/>
      <color rgb="FF000000"/>
      <name val="宋体"/>
      <family val="3"/>
      <charset val="134"/>
      <scheme val="minor"/>
    </font>
    <font>
      <sz val="10"/>
      <color theme="1"/>
      <name val="宋体"/>
      <family val="3"/>
      <charset val="134"/>
      <scheme val="minor"/>
    </font>
    <font>
      <b/>
      <sz val="10"/>
      <name val="SimSun"/>
      <charset val="134"/>
    </font>
    <font>
      <sz val="9"/>
      <name val="宋体"/>
      <family val="3"/>
      <charset val="134"/>
    </font>
    <font>
      <b/>
      <sz val="10"/>
      <color theme="1"/>
      <name val="宋体"/>
      <family val="3"/>
      <charset val="134"/>
      <scheme val="minor"/>
    </font>
    <font>
      <b/>
      <sz val="11"/>
      <color theme="1"/>
      <name val="宋体"/>
      <family val="3"/>
      <charset val="134"/>
      <scheme val="minor"/>
    </font>
    <font>
      <sz val="12"/>
      <color rgb="FF000000"/>
      <name val="宋体"/>
      <charset val="134"/>
      <scheme val="minor"/>
    </font>
    <font>
      <sz val="18"/>
      <color rgb="FF000000"/>
      <name val="Times New Roman"/>
      <family val="1"/>
    </font>
    <font>
      <sz val="16"/>
      <color rgb="FF000000"/>
      <name val="方正仿宋_GBK"/>
      <charset val="134"/>
    </font>
    <font>
      <sz val="12"/>
      <color rgb="FF000000"/>
      <name val="方正书宋_GBK"/>
      <charset val="134"/>
    </font>
    <font>
      <sz val="12"/>
      <name val="宋体"/>
      <family val="3"/>
      <charset val="134"/>
      <scheme val="minor"/>
    </font>
    <font>
      <b/>
      <sz val="12"/>
      <name val="宋体"/>
      <family val="3"/>
      <charset val="134"/>
      <scheme val="minor"/>
    </font>
    <font>
      <sz val="12"/>
      <name val="宋体"/>
      <family val="3"/>
      <charset val="134"/>
    </font>
    <font>
      <b/>
      <sz val="10"/>
      <name val="Arial"/>
      <family val="2"/>
    </font>
    <font>
      <sz val="16"/>
      <color rgb="FF000000"/>
      <name val="Times New Roman"/>
      <family val="1"/>
    </font>
    <font>
      <sz val="12"/>
      <color indexed="8"/>
      <name val="宋体"/>
      <family val="3"/>
      <charset val="134"/>
    </font>
    <font>
      <sz val="10"/>
      <name val="宋体"/>
      <family val="3"/>
      <charset val="134"/>
      <scheme val="minor"/>
    </font>
    <font>
      <b/>
      <sz val="10"/>
      <color rgb="FF000000"/>
      <name val="宋体"/>
      <family val="3"/>
      <charset val="134"/>
      <scheme val="minor"/>
    </font>
    <font>
      <b/>
      <sz val="10"/>
      <name val="宋体"/>
      <family val="3"/>
      <charset val="134"/>
      <scheme val="minor"/>
    </font>
    <font>
      <sz val="18"/>
      <color rgb="FF000000"/>
      <name val="方正小标宋_GBK"/>
      <family val="4"/>
      <charset val="134"/>
    </font>
    <font>
      <sz val="18"/>
      <color indexed="8"/>
      <name val="方正小标宋_GBK"/>
      <family val="4"/>
      <charset val="134"/>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patternFill>
    </fill>
    <fill>
      <patternFill patternType="solid">
        <fgColor indexed="43"/>
      </patternFill>
    </fill>
    <fill>
      <patternFill patternType="solid">
        <fgColor indexed="4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thin">
        <color indexed="64"/>
      </right>
      <top style="medium">
        <color rgb="FF000000"/>
      </top>
      <bottom/>
      <diagonal/>
    </border>
    <border>
      <left style="thin">
        <color indexed="64"/>
      </left>
      <right style="medium">
        <color rgb="FF000000"/>
      </right>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style="thin">
        <color rgb="FF000000"/>
      </left>
      <right style="thin">
        <color indexed="64"/>
      </right>
      <top style="thin">
        <color rgb="FF000000"/>
      </top>
      <bottom style="medium">
        <color rgb="FF000000"/>
      </bottom>
      <diagonal/>
    </border>
    <border>
      <left style="thin">
        <color indexed="64"/>
      </left>
      <right style="medium">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medium">
        <color rgb="FF000000"/>
      </right>
      <top/>
      <bottom style="medium">
        <color rgb="FF000000"/>
      </bottom>
      <diagonal/>
    </border>
    <border>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right style="thin">
        <color indexed="64"/>
      </right>
      <top/>
      <bottom style="medium">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alignment vertical="center"/>
    </xf>
    <xf numFmtId="0" fontId="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0" borderId="0"/>
    <xf numFmtId="0" fontId="21" fillId="0" borderId="0"/>
    <xf numFmtId="0" fontId="36" fillId="0" borderId="0"/>
    <xf numFmtId="177" fontId="37" fillId="0" borderId="0" applyFont="0" applyFill="0" applyBorder="0" applyAlignment="0" applyProtection="0"/>
  </cellStyleXfs>
  <cellXfs count="218">
    <xf numFmtId="0" fontId="0" fillId="0" borderId="0" xfId="0">
      <alignment vertical="center"/>
    </xf>
    <xf numFmtId="0" fontId="1" fillId="2" borderId="0" xfId="1" applyFill="1"/>
    <xf numFmtId="3" fontId="1" fillId="2" borderId="0" xfId="1" applyNumberFormat="1" applyFont="1" applyFill="1" applyAlignment="1" applyProtection="1"/>
    <xf numFmtId="3" fontId="4" fillId="2" borderId="2" xfId="1" applyNumberFormat="1" applyFont="1" applyFill="1" applyBorder="1" applyAlignment="1" applyProtection="1">
      <alignment vertical="center"/>
    </xf>
    <xf numFmtId="0" fontId="0" fillId="2" borderId="0" xfId="0" applyFill="1" applyAlignment="1"/>
    <xf numFmtId="0" fontId="4" fillId="2" borderId="2" xfId="0" applyNumberFormat="1" applyFont="1" applyFill="1" applyBorder="1" applyAlignment="1" applyProtection="1">
      <alignment vertical="center"/>
    </xf>
    <xf numFmtId="0" fontId="4" fillId="2" borderId="2" xfId="0" applyNumberFormat="1" applyFont="1" applyFill="1" applyBorder="1" applyAlignment="1" applyProtection="1">
      <alignment horizontal="center" vertical="center"/>
    </xf>
    <xf numFmtId="3" fontId="0" fillId="2" borderId="0" xfId="0" applyNumberFormat="1" applyFont="1" applyFill="1" applyAlignment="1" applyProtection="1"/>
    <xf numFmtId="3" fontId="8" fillId="2" borderId="0" xfId="0" applyNumberFormat="1" applyFont="1" applyFill="1" applyBorder="1" applyAlignment="1" applyProtection="1">
      <alignment vertical="center"/>
    </xf>
    <xf numFmtId="3" fontId="8" fillId="2" borderId="1" xfId="0" applyNumberFormat="1" applyFont="1" applyFill="1" applyBorder="1" applyAlignment="1" applyProtection="1">
      <alignment horizontal="right" vertical="center"/>
    </xf>
    <xf numFmtId="0" fontId="0" fillId="2" borderId="0" xfId="0" applyFill="1">
      <alignment vertical="center"/>
    </xf>
    <xf numFmtId="3" fontId="8" fillId="2" borderId="1" xfId="0" applyNumberFormat="1" applyFont="1" applyFill="1" applyBorder="1" applyAlignment="1" applyProtection="1">
      <alignment vertical="center"/>
    </xf>
    <xf numFmtId="0" fontId="0" fillId="2" borderId="0" xfId="0" applyFill="1" applyAlignment="1">
      <alignment horizontal="center" vertical="center"/>
    </xf>
    <xf numFmtId="3" fontId="8" fillId="2" borderId="1" xfId="0" applyNumberFormat="1" applyFont="1" applyFill="1" applyBorder="1" applyAlignment="1" applyProtection="1">
      <alignment horizontal="center" vertical="center"/>
    </xf>
    <xf numFmtId="0" fontId="0" fillId="2" borderId="0" xfId="0" applyFill="1" applyAlignment="1">
      <alignment vertical="center"/>
    </xf>
    <xf numFmtId="3" fontId="8" fillId="2" borderId="1" xfId="0" applyNumberFormat="1" applyFont="1" applyFill="1" applyBorder="1" applyAlignment="1" applyProtection="1">
      <alignment horizontal="left" vertical="center"/>
    </xf>
    <xf numFmtId="3" fontId="8" fillId="2" borderId="2" xfId="0" applyNumberFormat="1" applyFont="1" applyFill="1" applyBorder="1" applyAlignment="1" applyProtection="1">
      <alignment vertical="center"/>
    </xf>
    <xf numFmtId="3" fontId="1" fillId="2" borderId="0" xfId="1" applyNumberFormat="1" applyFont="1" applyFill="1" applyAlignment="1" applyProtection="1">
      <alignment vertical="center"/>
    </xf>
    <xf numFmtId="0" fontId="1" fillId="2" borderId="0" xfId="1" applyFill="1" applyAlignment="1">
      <alignment vertical="center"/>
    </xf>
    <xf numFmtId="0" fontId="0" fillId="0" borderId="0" xfId="0" applyAlignment="1">
      <alignment vertical="center"/>
    </xf>
    <xf numFmtId="0" fontId="4" fillId="4" borderId="1" xfId="0" applyNumberFormat="1" applyFont="1" applyFill="1" applyBorder="1" applyAlignment="1" applyProtection="1">
      <alignment horizontal="left" vertical="center"/>
    </xf>
    <xf numFmtId="3" fontId="4" fillId="5" borderId="1" xfId="0" applyNumberFormat="1" applyFont="1" applyFill="1" applyBorder="1" applyAlignment="1" applyProtection="1">
      <alignment horizontal="right" vertical="center"/>
    </xf>
    <xf numFmtId="0" fontId="5" fillId="4" borderId="1" xfId="0" applyNumberFormat="1" applyFont="1" applyFill="1" applyBorder="1" applyAlignment="1" applyProtection="1">
      <alignment horizontal="left" vertical="center"/>
    </xf>
    <xf numFmtId="3" fontId="4" fillId="6" borderId="1" xfId="0" applyNumberFormat="1" applyFont="1" applyFill="1" applyBorder="1" applyAlignment="1" applyProtection="1">
      <alignment horizontal="right" vertical="center"/>
    </xf>
    <xf numFmtId="3" fontId="8"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left" vertical="center"/>
    </xf>
    <xf numFmtId="176" fontId="8" fillId="0" borderId="1" xfId="1" applyNumberFormat="1" applyFont="1" applyFill="1" applyBorder="1" applyAlignment="1" applyProtection="1">
      <alignment horizontal="right" vertical="center"/>
    </xf>
    <xf numFmtId="0" fontId="10"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xf>
    <xf numFmtId="177" fontId="10" fillId="3" borderId="1" xfId="0" applyNumberFormat="1" applyFont="1" applyFill="1" applyBorder="1" applyAlignment="1">
      <alignment vertical="center"/>
    </xf>
    <xf numFmtId="3" fontId="10" fillId="2" borderId="1" xfId="0" applyNumberFormat="1" applyFont="1" applyFill="1" applyBorder="1" applyAlignment="1" applyProtection="1">
      <alignment horizontal="center" vertical="center"/>
    </xf>
    <xf numFmtId="3" fontId="10" fillId="0" borderId="1" xfId="0" applyNumberFormat="1" applyFont="1" applyFill="1" applyBorder="1" applyAlignment="1" applyProtection="1">
      <alignment horizontal="center" vertical="center"/>
    </xf>
    <xf numFmtId="3" fontId="10" fillId="2" borderId="1" xfId="0" applyNumberFormat="1" applyFont="1" applyFill="1" applyBorder="1" applyAlignment="1" applyProtection="1">
      <alignment vertical="center"/>
    </xf>
    <xf numFmtId="177" fontId="10" fillId="0" borderId="1" xfId="0" applyNumberFormat="1" applyFont="1" applyFill="1" applyBorder="1" applyAlignment="1">
      <alignment vertical="center"/>
    </xf>
    <xf numFmtId="3" fontId="10" fillId="2" borderId="1" xfId="0" applyNumberFormat="1" applyFont="1" applyFill="1" applyBorder="1" applyAlignment="1" applyProtection="1">
      <alignment horizontal="center" vertical="center" wrapText="1"/>
    </xf>
    <xf numFmtId="0" fontId="12" fillId="0" borderId="0" xfId="2" applyFont="1" applyBorder="1" applyAlignment="1">
      <alignment vertical="center" wrapText="1"/>
    </xf>
    <xf numFmtId="0" fontId="13" fillId="0" borderId="0" xfId="2" applyFont="1">
      <alignment vertical="center"/>
    </xf>
    <xf numFmtId="0" fontId="15" fillId="0" borderId="0" xfId="2" applyFont="1">
      <alignment vertical="center"/>
    </xf>
    <xf numFmtId="0" fontId="16" fillId="0" borderId="0" xfId="2" applyFont="1" applyBorder="1" applyAlignment="1">
      <alignment vertical="center" wrapText="1"/>
    </xf>
    <xf numFmtId="0" fontId="11" fillId="0" borderId="0" xfId="2">
      <alignment vertical="center"/>
    </xf>
    <xf numFmtId="0" fontId="16" fillId="0" borderId="0" xfId="2" applyFont="1" applyBorder="1" applyAlignment="1">
      <alignment horizontal="right" vertical="center" wrapText="1"/>
    </xf>
    <xf numFmtId="0" fontId="11" fillId="0" borderId="0" xfId="2" applyAlignment="1">
      <alignment horizontal="center" vertical="center"/>
    </xf>
    <xf numFmtId="0" fontId="17" fillId="0" borderId="0" xfId="2" applyFont="1" applyBorder="1" applyAlignment="1">
      <alignment horizontal="right" vertical="center" wrapText="1"/>
    </xf>
    <xf numFmtId="0" fontId="19" fillId="0" borderId="0" xfId="2" applyFont="1">
      <alignment vertical="center"/>
    </xf>
    <xf numFmtId="3" fontId="10" fillId="0" borderId="1" xfId="0" applyNumberFormat="1" applyFont="1" applyFill="1" applyBorder="1" applyAlignment="1" applyProtection="1">
      <alignment horizontal="right" vertical="center"/>
    </xf>
    <xf numFmtId="0" fontId="10" fillId="0" borderId="1" xfId="0" applyNumberFormat="1" applyFont="1" applyFill="1" applyBorder="1" applyAlignment="1" applyProtection="1">
      <alignment horizontal="left" vertical="center"/>
    </xf>
    <xf numFmtId="0" fontId="8" fillId="0" borderId="1" xfId="0" applyNumberFormat="1" applyFont="1" applyFill="1" applyBorder="1" applyAlignment="1" applyProtection="1">
      <alignment horizontal="left" vertical="center"/>
    </xf>
    <xf numFmtId="0" fontId="8" fillId="0" borderId="1" xfId="0" applyNumberFormat="1" applyFont="1" applyFill="1" applyBorder="1" applyAlignment="1" applyProtection="1">
      <alignment vertical="center"/>
    </xf>
    <xf numFmtId="3" fontId="8" fillId="0" borderId="1" xfId="0" applyNumberFormat="1" applyFont="1" applyFill="1" applyBorder="1" applyAlignment="1" applyProtection="1">
      <alignment horizontal="right" vertical="center"/>
    </xf>
    <xf numFmtId="0" fontId="9" fillId="0" borderId="0" xfId="7" applyFont="1" applyFill="1" applyAlignment="1">
      <alignment horizontal="left"/>
    </xf>
    <xf numFmtId="0" fontId="9" fillId="0" borderId="0" xfId="7" applyFill="1"/>
    <xf numFmtId="0" fontId="9" fillId="0" borderId="0" xfId="7" applyFill="1" applyAlignment="1">
      <alignment horizontal="right"/>
    </xf>
    <xf numFmtId="0" fontId="8" fillId="0" borderId="0" xfId="7" applyNumberFormat="1" applyFont="1" applyFill="1" applyBorder="1" applyAlignment="1" applyProtection="1">
      <alignment vertical="center"/>
    </xf>
    <xf numFmtId="0" fontId="8" fillId="0" borderId="0" xfId="7" applyNumberFormat="1" applyFont="1" applyFill="1" applyBorder="1" applyAlignment="1" applyProtection="1">
      <alignment horizontal="right" vertical="center"/>
    </xf>
    <xf numFmtId="0" fontId="9" fillId="0" borderId="0" xfId="7" applyFill="1" applyBorder="1"/>
    <xf numFmtId="0" fontId="9" fillId="0" borderId="0" xfId="7" applyNumberFormat="1" applyFont="1" applyFill="1" applyBorder="1" applyAlignment="1" applyProtection="1">
      <alignment wrapText="1"/>
    </xf>
    <xf numFmtId="3" fontId="10" fillId="0" borderId="1" xfId="7" applyNumberFormat="1" applyFont="1" applyFill="1" applyBorder="1" applyAlignment="1" applyProtection="1">
      <alignment horizontal="right" vertical="center"/>
    </xf>
    <xf numFmtId="0" fontId="20" fillId="0" borderId="0" xfId="7" applyFont="1" applyFill="1"/>
    <xf numFmtId="0" fontId="10" fillId="0" borderId="1" xfId="7" applyNumberFormat="1" applyFont="1" applyFill="1" applyBorder="1" applyAlignment="1" applyProtection="1">
      <alignment horizontal="left" vertical="center"/>
    </xf>
    <xf numFmtId="0" fontId="10" fillId="0" borderId="1" xfId="7" applyNumberFormat="1" applyFont="1" applyFill="1" applyBorder="1" applyAlignment="1" applyProtection="1">
      <alignment vertical="center"/>
    </xf>
    <xf numFmtId="0" fontId="8" fillId="0" borderId="1" xfId="7" applyNumberFormat="1" applyFont="1" applyFill="1" applyBorder="1" applyAlignment="1" applyProtection="1">
      <alignment horizontal="left" vertical="center"/>
    </xf>
    <xf numFmtId="0" fontId="8" fillId="0" borderId="1" xfId="7" applyNumberFormat="1" applyFont="1" applyFill="1" applyBorder="1" applyAlignment="1" applyProtection="1">
      <alignment vertical="center"/>
    </xf>
    <xf numFmtId="3" fontId="8" fillId="0" borderId="1" xfId="7" applyNumberFormat="1" applyFont="1" applyFill="1" applyBorder="1" applyAlignment="1" applyProtection="1">
      <alignment horizontal="right" vertical="center"/>
    </xf>
    <xf numFmtId="0" fontId="8" fillId="0" borderId="1" xfId="7" applyFont="1" applyFill="1" applyBorder="1" applyAlignment="1">
      <alignment horizontal="left"/>
    </xf>
    <xf numFmtId="0" fontId="8" fillId="0" borderId="1" xfId="7" applyFont="1" applyFill="1" applyBorder="1"/>
    <xf numFmtId="0" fontId="22" fillId="0" borderId="1" xfId="2" applyFont="1" applyBorder="1" applyAlignment="1">
      <alignment horizontal="left" vertical="center" wrapText="1"/>
    </xf>
    <xf numFmtId="176" fontId="22" fillId="0" borderId="1" xfId="2" applyNumberFormat="1" applyFont="1" applyBorder="1" applyAlignment="1">
      <alignment horizontal="right" vertical="center" wrapText="1"/>
    </xf>
    <xf numFmtId="179" fontId="22" fillId="0" borderId="1" xfId="2" applyNumberFormat="1" applyFont="1" applyBorder="1" applyAlignment="1">
      <alignment vertical="center" wrapText="1"/>
    </xf>
    <xf numFmtId="0" fontId="22" fillId="0" borderId="1" xfId="2" applyFont="1" applyBorder="1" applyAlignment="1">
      <alignment vertical="center" wrapText="1"/>
    </xf>
    <xf numFmtId="3" fontId="22" fillId="2" borderId="1" xfId="1" applyNumberFormat="1" applyFont="1" applyFill="1" applyBorder="1" applyAlignment="1" applyProtection="1">
      <alignment vertical="center"/>
    </xf>
    <xf numFmtId="3" fontId="22" fillId="2" borderId="1" xfId="0" applyNumberFormat="1" applyFont="1" applyFill="1" applyBorder="1" applyAlignment="1" applyProtection="1">
      <alignment horizontal="right" vertical="center"/>
    </xf>
    <xf numFmtId="0" fontId="22" fillId="0" borderId="1" xfId="0" applyFont="1" applyBorder="1" applyAlignment="1">
      <alignment horizontal="center" vertical="center"/>
    </xf>
    <xf numFmtId="0" fontId="23" fillId="0" borderId="1" xfId="0" applyFont="1" applyBorder="1" applyAlignment="1">
      <alignment horizontal="left" vertical="center"/>
    </xf>
    <xf numFmtId="0" fontId="23" fillId="0" borderId="1" xfId="0" applyFont="1" applyBorder="1" applyAlignment="1">
      <alignment horizontal="center" vertical="center"/>
    </xf>
    <xf numFmtId="178" fontId="23" fillId="0" borderId="1" xfId="0" applyNumberFormat="1" applyFont="1" applyBorder="1" applyAlignment="1">
      <alignment horizontal="center" vertical="center"/>
    </xf>
    <xf numFmtId="3" fontId="23" fillId="0" borderId="1" xfId="0" applyNumberFormat="1" applyFont="1" applyBorder="1" applyAlignment="1">
      <alignment horizontal="center" vertical="center"/>
    </xf>
    <xf numFmtId="0" fontId="24" fillId="0" borderId="1" xfId="0" applyFont="1" applyBorder="1" applyAlignment="1">
      <alignment horizontal="justify" vertical="center"/>
    </xf>
    <xf numFmtId="0" fontId="24" fillId="0" borderId="1" xfId="0" applyFont="1" applyBorder="1" applyAlignment="1">
      <alignment horizontal="center" vertical="center"/>
    </xf>
    <xf numFmtId="0" fontId="22" fillId="0" borderId="1" xfId="0" applyFont="1" applyBorder="1" applyAlignment="1">
      <alignment horizontal="justify" vertical="center"/>
    </xf>
    <xf numFmtId="3" fontId="25" fillId="2" borderId="1" xfId="0" applyNumberFormat="1" applyFont="1" applyFill="1" applyBorder="1" applyAlignment="1" applyProtection="1">
      <alignment vertical="center"/>
    </xf>
    <xf numFmtId="0" fontId="25" fillId="2" borderId="1" xfId="0" applyFont="1" applyFill="1" applyBorder="1" applyAlignment="1">
      <alignment vertical="center"/>
    </xf>
    <xf numFmtId="0" fontId="25" fillId="0" borderId="1" xfId="0" applyFont="1" applyBorder="1">
      <alignment vertical="center"/>
    </xf>
    <xf numFmtId="0" fontId="10" fillId="2" borderId="3" xfId="0" applyNumberFormat="1" applyFont="1" applyFill="1" applyBorder="1" applyAlignment="1" applyProtection="1">
      <alignment horizontal="center" vertical="center"/>
    </xf>
    <xf numFmtId="3" fontId="10" fillId="2" borderId="1" xfId="1" applyNumberFormat="1" applyFont="1" applyFill="1" applyBorder="1" applyAlignment="1" applyProtection="1">
      <alignment horizontal="center" vertical="center"/>
    </xf>
    <xf numFmtId="3" fontId="10" fillId="2" borderId="1" xfId="1" applyNumberFormat="1" applyFont="1" applyFill="1" applyBorder="1" applyAlignment="1" applyProtection="1">
      <alignment horizontal="center" vertical="center" wrapText="1"/>
    </xf>
    <xf numFmtId="3" fontId="10" fillId="0" borderId="1" xfId="1" applyNumberFormat="1" applyFont="1" applyFill="1" applyBorder="1" applyAlignment="1" applyProtection="1">
      <alignment horizontal="left" vertical="center"/>
    </xf>
    <xf numFmtId="3" fontId="10" fillId="2" borderId="1" xfId="1" applyNumberFormat="1" applyFont="1" applyFill="1" applyBorder="1" applyAlignment="1" applyProtection="1"/>
    <xf numFmtId="176" fontId="10" fillId="0" borderId="1" xfId="1" applyNumberFormat="1" applyFont="1" applyFill="1" applyBorder="1" applyAlignment="1" applyProtection="1">
      <alignment horizontal="right" vertical="center"/>
    </xf>
    <xf numFmtId="0" fontId="8" fillId="0" borderId="1" xfId="1" applyFont="1" applyFill="1" applyBorder="1"/>
    <xf numFmtId="0" fontId="10" fillId="2" borderId="1" xfId="0" applyNumberFormat="1" applyFont="1" applyFill="1" applyBorder="1" applyAlignment="1" applyProtection="1">
      <alignment horizontal="center" vertical="center"/>
    </xf>
    <xf numFmtId="0" fontId="10" fillId="0" borderId="1" xfId="7" applyNumberFormat="1" applyFont="1" applyFill="1" applyBorder="1" applyAlignment="1" applyProtection="1">
      <alignment horizontal="center" vertical="center" wrapText="1"/>
    </xf>
    <xf numFmtId="0" fontId="10" fillId="0" borderId="1" xfId="7" applyNumberFormat="1" applyFont="1" applyFill="1" applyBorder="1" applyAlignment="1" applyProtection="1">
      <alignment horizontal="center" vertical="center"/>
    </xf>
    <xf numFmtId="0" fontId="23" fillId="0" borderId="1" xfId="0" applyFont="1" applyBorder="1" applyAlignment="1">
      <alignment horizontal="center" vertical="center" wrapText="1"/>
    </xf>
    <xf numFmtId="177" fontId="8" fillId="3" borderId="1" xfId="0" applyNumberFormat="1" applyFont="1" applyFill="1" applyBorder="1" applyAlignment="1">
      <alignment vertical="center"/>
    </xf>
    <xf numFmtId="0" fontId="25" fillId="2" borderId="1" xfId="0" applyFont="1" applyFill="1" applyBorder="1">
      <alignment vertical="center"/>
    </xf>
    <xf numFmtId="0" fontId="23" fillId="0" borderId="11" xfId="2" applyFont="1" applyBorder="1" applyAlignment="1">
      <alignment vertical="center" wrapText="1"/>
    </xf>
    <xf numFmtId="0" fontId="23" fillId="0" borderId="12" xfId="2" applyFont="1" applyBorder="1" applyAlignment="1">
      <alignment horizontal="center" vertical="center" wrapText="1"/>
    </xf>
    <xf numFmtId="0" fontId="23" fillId="0" borderId="13" xfId="2" applyFont="1" applyBorder="1" applyAlignment="1">
      <alignment horizontal="center" vertical="center" wrapText="1"/>
    </xf>
    <xf numFmtId="0" fontId="23" fillId="0" borderId="14" xfId="2" applyFont="1" applyBorder="1" applyAlignment="1">
      <alignment vertical="center" wrapText="1"/>
    </xf>
    <xf numFmtId="0" fontId="23" fillId="0" borderId="15" xfId="2" applyFont="1" applyBorder="1" applyAlignment="1">
      <alignment horizontal="center" vertical="center" wrapText="1"/>
    </xf>
    <xf numFmtId="0" fontId="23" fillId="0" borderId="17" xfId="2" applyFont="1" applyBorder="1" applyAlignment="1">
      <alignment horizontal="center" vertical="center" wrapText="1"/>
    </xf>
    <xf numFmtId="0" fontId="23" fillId="0" borderId="18" xfId="2" applyFont="1" applyBorder="1" applyAlignment="1">
      <alignment horizontal="center" vertical="center" wrapText="1"/>
    </xf>
    <xf numFmtId="0" fontId="23" fillId="0" borderId="19" xfId="2" applyFont="1" applyBorder="1" applyAlignment="1">
      <alignment horizontal="center" vertical="center" wrapText="1"/>
    </xf>
    <xf numFmtId="0" fontId="23" fillId="0" borderId="20" xfId="2" applyFont="1" applyBorder="1" applyAlignment="1">
      <alignment horizontal="center" vertical="center" wrapText="1"/>
    </xf>
    <xf numFmtId="0" fontId="23" fillId="0" borderId="21" xfId="2" applyFont="1" applyBorder="1" applyAlignment="1">
      <alignment horizontal="center" vertical="center" wrapText="1"/>
    </xf>
    <xf numFmtId="0" fontId="22" fillId="0" borderId="22" xfId="2" applyFont="1" applyBorder="1" applyAlignment="1">
      <alignment horizontal="center" vertical="center" wrapText="1"/>
    </xf>
    <xf numFmtId="176" fontId="22" fillId="0" borderId="23" xfId="2" applyNumberFormat="1" applyFont="1" applyBorder="1" applyAlignment="1">
      <alignment horizontal="center" vertical="center" wrapText="1"/>
    </xf>
    <xf numFmtId="176" fontId="22" fillId="0" borderId="0" xfId="2" applyNumberFormat="1" applyFont="1" applyBorder="1" applyAlignment="1">
      <alignment horizontal="center" vertical="center" wrapText="1"/>
    </xf>
    <xf numFmtId="176" fontId="22" fillId="0" borderId="24" xfId="2" applyNumberFormat="1" applyFont="1" applyBorder="1" applyAlignment="1">
      <alignment horizontal="center" vertical="center" wrapText="1"/>
    </xf>
    <xf numFmtId="176" fontId="22" fillId="0" borderId="25" xfId="2" applyNumberFormat="1" applyFont="1" applyBorder="1" applyAlignment="1">
      <alignment horizontal="center" vertical="center" wrapText="1"/>
    </xf>
    <xf numFmtId="176" fontId="22" fillId="0" borderId="11" xfId="2" applyNumberFormat="1" applyFont="1" applyBorder="1" applyAlignment="1">
      <alignment horizontal="center" vertical="center" wrapText="1"/>
    </xf>
    <xf numFmtId="176" fontId="22" fillId="0" borderId="26" xfId="2" applyNumberFormat="1" applyFont="1" applyBorder="1" applyAlignment="1">
      <alignment horizontal="center" vertical="center" wrapText="1"/>
    </xf>
    <xf numFmtId="0" fontId="26" fillId="0" borderId="4" xfId="2" applyFont="1" applyBorder="1" applyAlignment="1">
      <alignment horizontal="center" vertical="center" wrapText="1"/>
    </xf>
    <xf numFmtId="0" fontId="26" fillId="0" borderId="27" xfId="2" applyFont="1" applyBorder="1" applyAlignment="1">
      <alignment horizontal="center" vertical="center" wrapText="1"/>
    </xf>
    <xf numFmtId="0" fontId="26" fillId="0" borderId="28" xfId="2" applyFont="1" applyBorder="1" applyAlignment="1">
      <alignment horizontal="center" vertical="center" wrapText="1"/>
    </xf>
    <xf numFmtId="0" fontId="26" fillId="0" borderId="29" xfId="2" applyFont="1" applyBorder="1" applyAlignment="1">
      <alignment horizontal="center" vertical="center" wrapText="1"/>
    </xf>
    <xf numFmtId="0" fontId="23" fillId="0" borderId="1" xfId="2" applyFont="1" applyBorder="1" applyAlignment="1">
      <alignment horizontal="center" vertical="center" wrapText="1"/>
    </xf>
    <xf numFmtId="4" fontId="23" fillId="0" borderId="1" xfId="2" applyNumberFormat="1" applyFont="1" applyBorder="1" applyAlignment="1">
      <alignment horizontal="center" vertical="center" wrapText="1"/>
    </xf>
    <xf numFmtId="180" fontId="22" fillId="0" borderId="1" xfId="2" applyNumberFormat="1" applyFont="1" applyBorder="1" applyAlignment="1">
      <alignment vertical="center" wrapText="1"/>
    </xf>
    <xf numFmtId="57" fontId="22" fillId="0" borderId="1" xfId="2" applyNumberFormat="1" applyFont="1" applyBorder="1" applyAlignment="1">
      <alignment horizontal="left" vertical="center" wrapText="1"/>
    </xf>
    <xf numFmtId="182" fontId="8" fillId="0" borderId="1" xfId="0" applyNumberFormat="1" applyFont="1" applyFill="1" applyBorder="1" applyAlignment="1" applyProtection="1">
      <alignment horizontal="right" vertical="center"/>
    </xf>
    <xf numFmtId="181" fontId="8" fillId="0" borderId="1" xfId="0" applyNumberFormat="1" applyFont="1" applyFill="1" applyBorder="1" applyAlignment="1" applyProtection="1">
      <alignment horizontal="right" vertical="center"/>
    </xf>
    <xf numFmtId="0" fontId="0" fillId="0" borderId="1" xfId="0" applyFont="1" applyFill="1" applyBorder="1" applyAlignment="1"/>
    <xf numFmtId="0" fontId="8" fillId="0" borderId="1" xfId="7" applyFont="1" applyFill="1" applyBorder="1" applyAlignment="1">
      <alignment horizontal="right"/>
    </xf>
    <xf numFmtId="0" fontId="24" fillId="0" borderId="1" xfId="0" applyFont="1" applyBorder="1" applyAlignment="1">
      <alignment horizontal="right" vertical="center"/>
    </xf>
    <xf numFmtId="0" fontId="22" fillId="0" borderId="1" xfId="0" applyFont="1" applyBorder="1" applyAlignment="1">
      <alignment horizontal="right" vertical="center"/>
    </xf>
    <xf numFmtId="3" fontId="22" fillId="2" borderId="1" xfId="1" applyNumberFormat="1" applyFont="1" applyFill="1" applyBorder="1" applyAlignment="1" applyProtection="1">
      <alignment horizontal="right" vertical="center"/>
    </xf>
    <xf numFmtId="3" fontId="10" fillId="2" borderId="1" xfId="0" applyNumberFormat="1" applyFont="1" applyFill="1" applyBorder="1" applyAlignment="1" applyProtection="1">
      <alignment horizontal="left" vertical="center"/>
    </xf>
    <xf numFmtId="3" fontId="10" fillId="2" borderId="1" xfId="0" applyNumberFormat="1" applyFont="1" applyFill="1" applyBorder="1" applyAlignment="1" applyProtection="1">
      <alignment horizontal="right" vertical="center"/>
    </xf>
    <xf numFmtId="0" fontId="29" fillId="2" borderId="0" xfId="0" applyFont="1" applyFill="1">
      <alignment vertical="center"/>
    </xf>
    <xf numFmtId="3" fontId="4" fillId="0"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xf>
    <xf numFmtId="178" fontId="22" fillId="0" borderId="1" xfId="0" applyNumberFormat="1" applyFont="1" applyBorder="1" applyAlignment="1">
      <alignment horizontal="center" vertical="center"/>
    </xf>
    <xf numFmtId="176" fontId="8" fillId="2" borderId="1" xfId="0" applyNumberFormat="1" applyFont="1" applyFill="1" applyBorder="1" applyAlignment="1" applyProtection="1">
      <alignment horizontal="right" vertical="center"/>
    </xf>
    <xf numFmtId="0" fontId="28" fillId="2" borderId="1" xfId="0" applyFont="1" applyFill="1" applyBorder="1" applyAlignment="1">
      <alignment horizontal="center" vertical="center"/>
    </xf>
    <xf numFmtId="0" fontId="25" fillId="2" borderId="1" xfId="0" applyFont="1" applyFill="1" applyBorder="1" applyAlignment="1">
      <alignment horizontal="center" vertical="center"/>
    </xf>
    <xf numFmtId="178" fontId="25" fillId="2" borderId="1" xfId="0" applyNumberFormat="1" applyFont="1" applyFill="1" applyBorder="1" applyAlignment="1">
      <alignment horizontal="center" vertical="center"/>
    </xf>
    <xf numFmtId="0" fontId="29" fillId="0" borderId="0" xfId="0" applyFont="1">
      <alignment vertical="center"/>
    </xf>
    <xf numFmtId="3" fontId="4" fillId="2" borderId="1" xfId="0" applyNumberFormat="1" applyFont="1" applyFill="1" applyBorder="1" applyAlignment="1" applyProtection="1">
      <alignment horizontal="left" vertical="center"/>
    </xf>
    <xf numFmtId="0" fontId="8" fillId="0" borderId="1" xfId="0" applyNumberFormat="1" applyFont="1" applyFill="1" applyBorder="1" applyAlignment="1" applyProtection="1">
      <alignment horizontal="left" vertical="center" wrapText="1"/>
    </xf>
    <xf numFmtId="3" fontId="8" fillId="2" borderId="1" xfId="0" applyNumberFormat="1" applyFont="1" applyFill="1" applyBorder="1" applyAlignment="1" applyProtection="1">
      <alignment horizontal="center" vertical="center" wrapText="1"/>
    </xf>
    <xf numFmtId="0" fontId="30" fillId="0" borderId="0" xfId="0" applyFont="1" applyFill="1" applyBorder="1" applyAlignment="1">
      <alignment horizontal="left" vertical="center"/>
    </xf>
    <xf numFmtId="0" fontId="0" fillId="0" borderId="0" xfId="0" applyFill="1" applyAlignment="1"/>
    <xf numFmtId="0" fontId="0" fillId="0" borderId="1" xfId="0" applyFont="1" applyFill="1" applyBorder="1" applyAlignment="1">
      <alignment horizontal="center" vertical="center"/>
    </xf>
    <xf numFmtId="0" fontId="34"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Fill="1" applyAlignment="1">
      <alignment horizontal="center"/>
    </xf>
    <xf numFmtId="0" fontId="33" fillId="0" borderId="0" xfId="0" applyFont="1" applyFill="1" applyAlignment="1">
      <alignment horizontal="center"/>
    </xf>
    <xf numFmtId="183" fontId="35" fillId="0" borderId="1" xfId="0" applyNumberFormat="1" applyFont="1" applyFill="1" applyBorder="1" applyAlignment="1">
      <alignment horizontal="center" vertical="center" wrapText="1"/>
    </xf>
    <xf numFmtId="0" fontId="30" fillId="0" borderId="0" xfId="9" applyFont="1" applyFill="1" applyBorder="1" applyAlignment="1">
      <alignment horizontal="left" vertical="center" wrapText="1"/>
    </xf>
    <xf numFmtId="183" fontId="0" fillId="0" borderId="0" xfId="10" applyNumberFormat="1" applyFont="1" applyFill="1"/>
    <xf numFmtId="0" fontId="36" fillId="0" borderId="0" xfId="9" applyFill="1"/>
    <xf numFmtId="0" fontId="38" fillId="0" borderId="0" xfId="9" applyFont="1" applyFill="1" applyAlignment="1">
      <alignment horizontal="justify"/>
    </xf>
    <xf numFmtId="183" fontId="33" fillId="0" borderId="0" xfId="10" applyNumberFormat="1" applyFont="1" applyFill="1" applyAlignment="1">
      <alignment horizontal="right" indent="2"/>
    </xf>
    <xf numFmtId="0" fontId="34" fillId="0" borderId="1" xfId="9" applyFont="1" applyFill="1" applyBorder="1" applyAlignment="1">
      <alignment horizontal="center" vertical="center" wrapText="1"/>
    </xf>
    <xf numFmtId="183" fontId="30" fillId="0" borderId="1" xfId="10" applyNumberFormat="1" applyFont="1" applyFill="1" applyBorder="1" applyAlignment="1">
      <alignment horizontal="center" vertical="center" wrapText="1"/>
    </xf>
    <xf numFmtId="0" fontId="36" fillId="0" borderId="0" xfId="9" applyFill="1" applyAlignment="1">
      <alignment vertical="center"/>
    </xf>
    <xf numFmtId="0" fontId="35" fillId="0" borderId="1" xfId="9" applyFont="1" applyFill="1" applyBorder="1" applyAlignment="1">
      <alignment horizontal="center" vertical="center" wrapText="1"/>
    </xf>
    <xf numFmtId="183" fontId="35" fillId="0" borderId="1" xfId="10" applyNumberFormat="1" applyFont="1" applyFill="1" applyBorder="1" applyAlignment="1">
      <alignment horizontal="right" vertical="center" wrapText="1"/>
    </xf>
    <xf numFmtId="183" fontId="34" fillId="0" borderId="1" xfId="10" applyNumberFormat="1" applyFont="1" applyFill="1" applyBorder="1" applyAlignment="1">
      <alignment horizontal="right" vertical="center" wrapText="1"/>
    </xf>
    <xf numFmtId="0" fontId="30" fillId="0" borderId="1" xfId="9" applyFont="1" applyFill="1" applyBorder="1" applyAlignment="1">
      <alignment horizontal="left" vertical="center" wrapText="1"/>
    </xf>
    <xf numFmtId="183" fontId="30" fillId="0" borderId="1" xfId="10" applyNumberFormat="1" applyFont="1" applyFill="1" applyBorder="1" applyAlignment="1">
      <alignment horizontal="right" vertical="center" wrapText="1"/>
    </xf>
    <xf numFmtId="183" fontId="0" fillId="0" borderId="1" xfId="10" applyNumberFormat="1" applyFont="1" applyFill="1" applyBorder="1" applyAlignment="1" applyProtection="1">
      <alignment horizontal="right" vertical="center"/>
    </xf>
    <xf numFmtId="183" fontId="0" fillId="0" borderId="1" xfId="10" applyNumberFormat="1" applyFont="1" applyFill="1" applyBorder="1" applyAlignment="1">
      <alignment horizontal="right"/>
    </xf>
    <xf numFmtId="0" fontId="30" fillId="0" borderId="0" xfId="9" applyFont="1" applyFill="1" applyAlignment="1">
      <alignment horizontal="justify"/>
    </xf>
    <xf numFmtId="184" fontId="36" fillId="0" borderId="0" xfId="9" applyNumberFormat="1" applyFill="1"/>
    <xf numFmtId="184" fontId="33" fillId="0" borderId="0" xfId="9" applyNumberFormat="1" applyFont="1" applyFill="1" applyAlignment="1">
      <alignment horizontal="right" indent="2"/>
    </xf>
    <xf numFmtId="0" fontId="41" fillId="0" borderId="1" xfId="9" applyFont="1" applyFill="1" applyBorder="1" applyAlignment="1">
      <alignment horizontal="left" vertical="center" wrapText="1"/>
    </xf>
    <xf numFmtId="3" fontId="42" fillId="0" borderId="1" xfId="9" applyNumberFormat="1" applyFont="1" applyFill="1" applyBorder="1" applyAlignment="1">
      <alignment horizontal="right" vertical="center" wrapText="1"/>
    </xf>
    <xf numFmtId="184" fontId="42" fillId="0" borderId="1" xfId="9" applyNumberFormat="1" applyFont="1" applyFill="1" applyBorder="1" applyAlignment="1">
      <alignment horizontal="right" vertical="center" wrapText="1"/>
    </xf>
    <xf numFmtId="0" fontId="40" fillId="0" borderId="1" xfId="9" applyNumberFormat="1" applyFont="1" applyFill="1" applyBorder="1" applyAlignment="1" applyProtection="1">
      <alignment horizontal="left" vertical="center"/>
    </xf>
    <xf numFmtId="3" fontId="40" fillId="0" borderId="1" xfId="9" applyNumberFormat="1" applyFont="1" applyFill="1" applyBorder="1" applyAlignment="1" applyProtection="1">
      <alignment horizontal="right" vertical="center"/>
    </xf>
    <xf numFmtId="0" fontId="40" fillId="0" borderId="1" xfId="9" applyNumberFormat="1" applyFont="1" applyFill="1" applyBorder="1" applyAlignment="1" applyProtection="1">
      <alignment horizontal="left" vertical="center" wrapText="1"/>
    </xf>
    <xf numFmtId="184" fontId="40" fillId="0" borderId="1" xfId="9" applyNumberFormat="1" applyFont="1" applyFill="1" applyBorder="1"/>
    <xf numFmtId="0" fontId="40" fillId="0" borderId="1" xfId="9" applyFont="1" applyFill="1" applyBorder="1"/>
    <xf numFmtId="3" fontId="4" fillId="2" borderId="0" xfId="1" applyNumberFormat="1" applyFont="1" applyFill="1" applyAlignment="1" applyProtection="1">
      <alignment horizontal="right" vertical="center"/>
    </xf>
    <xf numFmtId="3" fontId="6" fillId="2" borderId="0" xfId="1" applyNumberFormat="1" applyFont="1" applyFill="1" applyAlignment="1" applyProtection="1">
      <alignment horizontal="center" vertical="center"/>
    </xf>
    <xf numFmtId="3" fontId="4" fillId="2" borderId="2" xfId="1" applyNumberFormat="1" applyFont="1" applyFill="1" applyBorder="1" applyAlignment="1" applyProtection="1">
      <alignment horizontal="right" vertical="center"/>
    </xf>
    <xf numFmtId="0" fontId="6" fillId="2" borderId="0" xfId="0" applyNumberFormat="1" applyFont="1" applyFill="1" applyAlignment="1" applyProtection="1">
      <alignment horizontal="center" vertical="center"/>
    </xf>
    <xf numFmtId="0" fontId="2" fillId="2" borderId="0" xfId="0" applyNumberFormat="1" applyFont="1" applyFill="1" applyAlignment="1" applyProtection="1">
      <alignment horizontal="center" vertical="center"/>
    </xf>
    <xf numFmtId="0" fontId="6" fillId="0" borderId="0" xfId="7" applyNumberFormat="1" applyFont="1" applyFill="1" applyAlignment="1" applyProtection="1">
      <alignment horizontal="center" vertical="center" wrapText="1"/>
    </xf>
    <xf numFmtId="0" fontId="10" fillId="0" borderId="30" xfId="7" applyNumberFormat="1" applyFont="1" applyFill="1" applyBorder="1" applyAlignment="1" applyProtection="1">
      <alignment horizontal="center" vertical="center"/>
    </xf>
    <xf numFmtId="0" fontId="10" fillId="0" borderId="31" xfId="7" applyNumberFormat="1" applyFont="1" applyFill="1" applyBorder="1" applyAlignment="1" applyProtection="1">
      <alignment horizontal="center" vertical="center"/>
    </xf>
    <xf numFmtId="0" fontId="6" fillId="0" borderId="0" xfId="0" applyNumberFormat="1" applyFont="1" applyFill="1" applyAlignment="1" applyProtection="1">
      <alignment horizontal="center" vertical="center"/>
    </xf>
    <xf numFmtId="0" fontId="2" fillId="0" borderId="0" xfId="0" applyNumberFormat="1" applyFont="1" applyFill="1" applyAlignment="1" applyProtection="1">
      <alignment horizontal="center" vertical="center"/>
    </xf>
    <xf numFmtId="0" fontId="4" fillId="2" borderId="0" xfId="0" applyNumberFormat="1" applyFont="1" applyFill="1" applyAlignment="1" applyProtection="1">
      <alignment horizontal="right" vertical="center"/>
    </xf>
    <xf numFmtId="0" fontId="4" fillId="2" borderId="2" xfId="0" applyNumberFormat="1" applyFont="1" applyFill="1" applyBorder="1" applyAlignment="1" applyProtection="1">
      <alignment horizontal="right" vertical="center"/>
    </xf>
    <xf numFmtId="0" fontId="31" fillId="0" borderId="0" xfId="0" applyFont="1" applyFill="1" applyAlignment="1">
      <alignment horizontal="center"/>
    </xf>
    <xf numFmtId="0" fontId="32" fillId="0" borderId="0" xfId="0" applyFont="1" applyFill="1" applyAlignment="1">
      <alignment horizontal="center"/>
    </xf>
    <xf numFmtId="0" fontId="35" fillId="0" borderId="30" xfId="0" applyFont="1" applyFill="1" applyBorder="1" applyAlignment="1">
      <alignment horizontal="center" vertical="center" wrapText="1"/>
    </xf>
    <xf numFmtId="0" fontId="35" fillId="0" borderId="31" xfId="0" applyFont="1" applyFill="1" applyBorder="1" applyAlignment="1">
      <alignment horizontal="center" vertical="center" wrapText="1"/>
    </xf>
    <xf numFmtId="0" fontId="31" fillId="0" borderId="0" xfId="9" applyFont="1" applyFill="1" applyAlignment="1">
      <alignment horizontal="center"/>
    </xf>
    <xf numFmtId="0" fontId="32" fillId="0" borderId="0" xfId="9" applyFont="1" applyFill="1" applyAlignment="1">
      <alignment horizontal="center"/>
    </xf>
    <xf numFmtId="3" fontId="6" fillId="2" borderId="0" xfId="0" applyNumberFormat="1" applyFont="1" applyFill="1" applyAlignment="1" applyProtection="1">
      <alignment horizontal="center" vertical="center"/>
    </xf>
    <xf numFmtId="3" fontId="8" fillId="2" borderId="2" xfId="0" applyNumberFormat="1" applyFont="1" applyFill="1" applyBorder="1" applyAlignment="1" applyProtection="1">
      <alignment horizontal="center" vertical="center"/>
    </xf>
    <xf numFmtId="0" fontId="16" fillId="0" borderId="0" xfId="2" applyFont="1" applyBorder="1" applyAlignment="1">
      <alignment vertical="center" wrapText="1"/>
    </xf>
    <xf numFmtId="0" fontId="14" fillId="0" borderId="0" xfId="2" applyFont="1" applyBorder="1" applyAlignment="1">
      <alignment horizontal="center" vertical="center" wrapText="1"/>
    </xf>
    <xf numFmtId="0" fontId="23" fillId="0" borderId="5" xfId="2" applyFont="1" applyBorder="1" applyAlignment="1">
      <alignment horizontal="center" vertical="center" wrapText="1"/>
    </xf>
    <xf numFmtId="0" fontId="23" fillId="0" borderId="10" xfId="2" applyFont="1" applyBorder="1" applyAlignment="1">
      <alignment horizontal="center" vertical="center" wrapText="1"/>
    </xf>
    <xf numFmtId="0" fontId="23" fillId="0" borderId="16" xfId="2" applyFont="1" applyBorder="1" applyAlignment="1">
      <alignment horizontal="center" vertical="center" wrapText="1"/>
    </xf>
    <xf numFmtId="0" fontId="23" fillId="0" borderId="6" xfId="2" applyFont="1" applyBorder="1" applyAlignment="1">
      <alignment horizontal="center" vertical="center" wrapText="1"/>
    </xf>
    <xf numFmtId="0" fontId="23" fillId="0" borderId="7" xfId="2" applyFont="1" applyBorder="1" applyAlignment="1">
      <alignment horizontal="center" vertical="center" wrapText="1"/>
    </xf>
    <xf numFmtId="0" fontId="23" fillId="0" borderId="8" xfId="2" applyFont="1" applyBorder="1" applyAlignment="1">
      <alignment horizontal="center" vertical="center" wrapText="1"/>
    </xf>
    <xf numFmtId="0" fontId="23" fillId="0" borderId="9" xfId="2" applyFont="1" applyBorder="1" applyAlignment="1">
      <alignment horizontal="center" vertical="center" wrapText="1"/>
    </xf>
    <xf numFmtId="0" fontId="16" fillId="0" borderId="8" xfId="2" applyFont="1" applyBorder="1" applyAlignment="1">
      <alignment vertical="center" wrapText="1"/>
    </xf>
    <xf numFmtId="0" fontId="18" fillId="0" borderId="0" xfId="2" applyFont="1" applyBorder="1" applyAlignment="1">
      <alignment horizontal="center" vertical="center" wrapText="1"/>
    </xf>
    <xf numFmtId="0" fontId="16" fillId="0" borderId="0" xfId="2" applyFont="1" applyBorder="1" applyAlignment="1">
      <alignment horizontal="right" vertical="center" wrapText="1"/>
    </xf>
    <xf numFmtId="0" fontId="23" fillId="0" borderId="1" xfId="2" applyFont="1" applyBorder="1" applyAlignment="1">
      <alignment horizontal="center" vertical="center" wrapText="1"/>
    </xf>
    <xf numFmtId="0" fontId="4" fillId="0" borderId="1" xfId="0" applyFont="1" applyBorder="1" applyAlignment="1">
      <alignment horizontal="center" vertical="center"/>
    </xf>
    <xf numFmtId="0" fontId="0" fillId="0" borderId="1" xfId="0" applyFill="1" applyBorder="1" applyAlignment="1">
      <alignment horizontal="center"/>
    </xf>
    <xf numFmtId="183" fontId="0" fillId="0" borderId="1" xfId="10" applyNumberFormat="1" applyFont="1" applyFill="1" applyBorder="1" applyAlignment="1">
      <alignment horizontal="right" vertical="center"/>
    </xf>
    <xf numFmtId="0" fontId="35" fillId="0" borderId="1" xfId="9" applyFont="1" applyFill="1" applyBorder="1" applyAlignment="1">
      <alignment horizontal="left" vertical="center" wrapText="1"/>
    </xf>
    <xf numFmtId="0" fontId="4" fillId="0" borderId="1" xfId="0" applyNumberFormat="1" applyFont="1" applyFill="1" applyBorder="1" applyAlignment="1" applyProtection="1">
      <alignment vertical="center"/>
    </xf>
    <xf numFmtId="0" fontId="36" fillId="0" borderId="1" xfId="9" applyFill="1" applyBorder="1"/>
    <xf numFmtId="184" fontId="36" fillId="0" borderId="1" xfId="9" applyNumberFormat="1" applyFill="1" applyBorder="1"/>
    <xf numFmtId="0" fontId="23" fillId="0" borderId="1" xfId="9" applyFont="1" applyFill="1" applyBorder="1" applyAlignment="1">
      <alignment horizontal="center" vertical="center" wrapText="1"/>
    </xf>
    <xf numFmtId="184" fontId="23" fillId="0" borderId="1" xfId="9" applyNumberFormat="1" applyFont="1" applyFill="1" applyBorder="1" applyAlignment="1">
      <alignment horizontal="center" vertical="center" wrapText="1"/>
    </xf>
  </cellXfs>
  <cellStyles count="11">
    <cellStyle name="常规" xfId="0" builtinId="0"/>
    <cellStyle name="常规 2" xfId="1"/>
    <cellStyle name="常规 2 2" xfId="2"/>
    <cellStyle name="常规 2 4" xfId="8"/>
    <cellStyle name="常规 3" xfId="3"/>
    <cellStyle name="常规 4" xfId="4"/>
    <cellStyle name="常规 5" xfId="5"/>
    <cellStyle name="常规 6" xfId="6"/>
    <cellStyle name="常规 7" xfId="7"/>
    <cellStyle name="常规 8" xfId="9"/>
    <cellStyle name="千位分隔 2"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38"/>
  <sheetViews>
    <sheetView showGridLines="0" showZeros="0" workbookViewId="0">
      <selection activeCell="A29" sqref="A29"/>
    </sheetView>
  </sheetViews>
  <sheetFormatPr defaultColWidth="9.125" defaultRowHeight="14.25"/>
  <cols>
    <col min="1" max="1" width="18.375" style="2" customWidth="1"/>
    <col min="2" max="2" width="7.625" style="2" customWidth="1"/>
    <col min="3" max="3" width="8.5" style="2" customWidth="1"/>
    <col min="4" max="4" width="8.375" style="2" customWidth="1"/>
    <col min="5" max="5" width="6.125" style="2" customWidth="1"/>
    <col min="6" max="6" width="19.875" style="2" customWidth="1"/>
    <col min="7" max="7" width="7.875" style="2" customWidth="1"/>
    <col min="8" max="8" width="8.875" style="2" customWidth="1"/>
    <col min="9" max="9" width="8.75" style="2" customWidth="1"/>
    <col min="10" max="10" width="6.125" style="1" customWidth="1"/>
    <col min="11" max="257" width="9.125" style="1"/>
    <col min="258" max="258" width="30.125" style="1" customWidth="1"/>
    <col min="259" max="261" width="16.625" style="1" customWidth="1"/>
    <col min="262" max="262" width="30.125" style="1" customWidth="1"/>
    <col min="263" max="265" width="18" style="1" customWidth="1"/>
    <col min="266" max="513" width="9.125" style="1"/>
    <col min="514" max="514" width="30.125" style="1" customWidth="1"/>
    <col min="515" max="517" width="16.625" style="1" customWidth="1"/>
    <col min="518" max="518" width="30.125" style="1" customWidth="1"/>
    <col min="519" max="521" width="18" style="1" customWidth="1"/>
    <col min="522" max="769" width="9.125" style="1"/>
    <col min="770" max="770" width="30.125" style="1" customWidth="1"/>
    <col min="771" max="773" width="16.625" style="1" customWidth="1"/>
    <col min="774" max="774" width="30.125" style="1" customWidth="1"/>
    <col min="775" max="777" width="18" style="1" customWidth="1"/>
    <col min="778" max="1025" width="9.125" style="1"/>
    <col min="1026" max="1026" width="30.125" style="1" customWidth="1"/>
    <col min="1027" max="1029" width="16.625" style="1" customWidth="1"/>
    <col min="1030" max="1030" width="30.125" style="1" customWidth="1"/>
    <col min="1031" max="1033" width="18" style="1" customWidth="1"/>
    <col min="1034" max="1281" width="9.125" style="1"/>
    <col min="1282" max="1282" width="30.125" style="1" customWidth="1"/>
    <col min="1283" max="1285" width="16.625" style="1" customWidth="1"/>
    <col min="1286" max="1286" width="30.125" style="1" customWidth="1"/>
    <col min="1287" max="1289" width="18" style="1" customWidth="1"/>
    <col min="1290" max="1537" width="9.125" style="1"/>
    <col min="1538" max="1538" width="30.125" style="1" customWidth="1"/>
    <col min="1539" max="1541" width="16.625" style="1" customWidth="1"/>
    <col min="1542" max="1542" width="30.125" style="1" customWidth="1"/>
    <col min="1543" max="1545" width="18" style="1" customWidth="1"/>
    <col min="1546" max="1793" width="9.125" style="1"/>
    <col min="1794" max="1794" width="30.125" style="1" customWidth="1"/>
    <col min="1795" max="1797" width="16.625" style="1" customWidth="1"/>
    <col min="1798" max="1798" width="30.125" style="1" customWidth="1"/>
    <col min="1799" max="1801" width="18" style="1" customWidth="1"/>
    <col min="1802" max="2049" width="9.125" style="1"/>
    <col min="2050" max="2050" width="30.125" style="1" customWidth="1"/>
    <col min="2051" max="2053" width="16.625" style="1" customWidth="1"/>
    <col min="2054" max="2054" width="30.125" style="1" customWidth="1"/>
    <col min="2055" max="2057" width="18" style="1" customWidth="1"/>
    <col min="2058" max="2305" width="9.125" style="1"/>
    <col min="2306" max="2306" width="30.125" style="1" customWidth="1"/>
    <col min="2307" max="2309" width="16.625" style="1" customWidth="1"/>
    <col min="2310" max="2310" width="30.125" style="1" customWidth="1"/>
    <col min="2311" max="2313" width="18" style="1" customWidth="1"/>
    <col min="2314" max="2561" width="9.125" style="1"/>
    <col min="2562" max="2562" width="30.125" style="1" customWidth="1"/>
    <col min="2563" max="2565" width="16.625" style="1" customWidth="1"/>
    <col min="2566" max="2566" width="30.125" style="1" customWidth="1"/>
    <col min="2567" max="2569" width="18" style="1" customWidth="1"/>
    <col min="2570" max="2817" width="9.125" style="1"/>
    <col min="2818" max="2818" width="30.125" style="1" customWidth="1"/>
    <col min="2819" max="2821" width="16.625" style="1" customWidth="1"/>
    <col min="2822" max="2822" width="30.125" style="1" customWidth="1"/>
    <col min="2823" max="2825" width="18" style="1" customWidth="1"/>
    <col min="2826" max="3073" width="9.125" style="1"/>
    <col min="3074" max="3074" width="30.125" style="1" customWidth="1"/>
    <col min="3075" max="3077" width="16.625" style="1" customWidth="1"/>
    <col min="3078" max="3078" width="30.125" style="1" customWidth="1"/>
    <col min="3079" max="3081" width="18" style="1" customWidth="1"/>
    <col min="3082" max="3329" width="9.125" style="1"/>
    <col min="3330" max="3330" width="30.125" style="1" customWidth="1"/>
    <col min="3331" max="3333" width="16.625" style="1" customWidth="1"/>
    <col min="3334" max="3334" width="30.125" style="1" customWidth="1"/>
    <col min="3335" max="3337" width="18" style="1" customWidth="1"/>
    <col min="3338" max="3585" width="9.125" style="1"/>
    <col min="3586" max="3586" width="30.125" style="1" customWidth="1"/>
    <col min="3587" max="3589" width="16.625" style="1" customWidth="1"/>
    <col min="3590" max="3590" width="30.125" style="1" customWidth="1"/>
    <col min="3591" max="3593" width="18" style="1" customWidth="1"/>
    <col min="3594" max="3841" width="9.125" style="1"/>
    <col min="3842" max="3842" width="30.125" style="1" customWidth="1"/>
    <col min="3843" max="3845" width="16.625" style="1" customWidth="1"/>
    <col min="3846" max="3846" width="30.125" style="1" customWidth="1"/>
    <col min="3847" max="3849" width="18" style="1" customWidth="1"/>
    <col min="3850" max="4097" width="9.125" style="1"/>
    <col min="4098" max="4098" width="30.125" style="1" customWidth="1"/>
    <col min="4099" max="4101" width="16.625" style="1" customWidth="1"/>
    <col min="4102" max="4102" width="30.125" style="1" customWidth="1"/>
    <col min="4103" max="4105" width="18" style="1" customWidth="1"/>
    <col min="4106" max="4353" width="9.125" style="1"/>
    <col min="4354" max="4354" width="30.125" style="1" customWidth="1"/>
    <col min="4355" max="4357" width="16.625" style="1" customWidth="1"/>
    <col min="4358" max="4358" width="30.125" style="1" customWidth="1"/>
    <col min="4359" max="4361" width="18" style="1" customWidth="1"/>
    <col min="4362" max="4609" width="9.125" style="1"/>
    <col min="4610" max="4610" width="30.125" style="1" customWidth="1"/>
    <col min="4611" max="4613" width="16.625" style="1" customWidth="1"/>
    <col min="4614" max="4614" width="30.125" style="1" customWidth="1"/>
    <col min="4615" max="4617" width="18" style="1" customWidth="1"/>
    <col min="4618" max="4865" width="9.125" style="1"/>
    <col min="4866" max="4866" width="30.125" style="1" customWidth="1"/>
    <col min="4867" max="4869" width="16.625" style="1" customWidth="1"/>
    <col min="4870" max="4870" width="30.125" style="1" customWidth="1"/>
    <col min="4871" max="4873" width="18" style="1" customWidth="1"/>
    <col min="4874" max="5121" width="9.125" style="1"/>
    <col min="5122" max="5122" width="30.125" style="1" customWidth="1"/>
    <col min="5123" max="5125" width="16.625" style="1" customWidth="1"/>
    <col min="5126" max="5126" width="30.125" style="1" customWidth="1"/>
    <col min="5127" max="5129" width="18" style="1" customWidth="1"/>
    <col min="5130" max="5377" width="9.125" style="1"/>
    <col min="5378" max="5378" width="30.125" style="1" customWidth="1"/>
    <col min="5379" max="5381" width="16.625" style="1" customWidth="1"/>
    <col min="5382" max="5382" width="30.125" style="1" customWidth="1"/>
    <col min="5383" max="5385" width="18" style="1" customWidth="1"/>
    <col min="5386" max="5633" width="9.125" style="1"/>
    <col min="5634" max="5634" width="30.125" style="1" customWidth="1"/>
    <col min="5635" max="5637" width="16.625" style="1" customWidth="1"/>
    <col min="5638" max="5638" width="30.125" style="1" customWidth="1"/>
    <col min="5639" max="5641" width="18" style="1" customWidth="1"/>
    <col min="5642" max="5889" width="9.125" style="1"/>
    <col min="5890" max="5890" width="30.125" style="1" customWidth="1"/>
    <col min="5891" max="5893" width="16.625" style="1" customWidth="1"/>
    <col min="5894" max="5894" width="30.125" style="1" customWidth="1"/>
    <col min="5895" max="5897" width="18" style="1" customWidth="1"/>
    <col min="5898" max="6145" width="9.125" style="1"/>
    <col min="6146" max="6146" width="30.125" style="1" customWidth="1"/>
    <col min="6147" max="6149" width="16.625" style="1" customWidth="1"/>
    <col min="6150" max="6150" width="30.125" style="1" customWidth="1"/>
    <col min="6151" max="6153" width="18" style="1" customWidth="1"/>
    <col min="6154" max="6401" width="9.125" style="1"/>
    <col min="6402" max="6402" width="30.125" style="1" customWidth="1"/>
    <col min="6403" max="6405" width="16.625" style="1" customWidth="1"/>
    <col min="6406" max="6406" width="30.125" style="1" customWidth="1"/>
    <col min="6407" max="6409" width="18" style="1" customWidth="1"/>
    <col min="6410" max="6657" width="9.125" style="1"/>
    <col min="6658" max="6658" width="30.125" style="1" customWidth="1"/>
    <col min="6659" max="6661" width="16.625" style="1" customWidth="1"/>
    <col min="6662" max="6662" width="30.125" style="1" customWidth="1"/>
    <col min="6663" max="6665" width="18" style="1" customWidth="1"/>
    <col min="6666" max="6913" width="9.125" style="1"/>
    <col min="6914" max="6914" width="30.125" style="1" customWidth="1"/>
    <col min="6915" max="6917" width="16.625" style="1" customWidth="1"/>
    <col min="6918" max="6918" width="30.125" style="1" customWidth="1"/>
    <col min="6919" max="6921" width="18" style="1" customWidth="1"/>
    <col min="6922" max="7169" width="9.125" style="1"/>
    <col min="7170" max="7170" width="30.125" style="1" customWidth="1"/>
    <col min="7171" max="7173" width="16.625" style="1" customWidth="1"/>
    <col min="7174" max="7174" width="30.125" style="1" customWidth="1"/>
    <col min="7175" max="7177" width="18" style="1" customWidth="1"/>
    <col min="7178" max="7425" width="9.125" style="1"/>
    <col min="7426" max="7426" width="30.125" style="1" customWidth="1"/>
    <col min="7427" max="7429" width="16.625" style="1" customWidth="1"/>
    <col min="7430" max="7430" width="30.125" style="1" customWidth="1"/>
    <col min="7431" max="7433" width="18" style="1" customWidth="1"/>
    <col min="7434" max="7681" width="9.125" style="1"/>
    <col min="7682" max="7682" width="30.125" style="1" customWidth="1"/>
    <col min="7683" max="7685" width="16.625" style="1" customWidth="1"/>
    <col min="7686" max="7686" width="30.125" style="1" customWidth="1"/>
    <col min="7687" max="7689" width="18" style="1" customWidth="1"/>
    <col min="7690" max="7937" width="9.125" style="1"/>
    <col min="7938" max="7938" width="30.125" style="1" customWidth="1"/>
    <col min="7939" max="7941" width="16.625" style="1" customWidth="1"/>
    <col min="7942" max="7942" width="30.125" style="1" customWidth="1"/>
    <col min="7943" max="7945" width="18" style="1" customWidth="1"/>
    <col min="7946" max="8193" width="9.125" style="1"/>
    <col min="8194" max="8194" width="30.125" style="1" customWidth="1"/>
    <col min="8195" max="8197" width="16.625" style="1" customWidth="1"/>
    <col min="8198" max="8198" width="30.125" style="1" customWidth="1"/>
    <col min="8199" max="8201" width="18" style="1" customWidth="1"/>
    <col min="8202" max="8449" width="9.125" style="1"/>
    <col min="8450" max="8450" width="30.125" style="1" customWidth="1"/>
    <col min="8451" max="8453" width="16.625" style="1" customWidth="1"/>
    <col min="8454" max="8454" width="30.125" style="1" customWidth="1"/>
    <col min="8455" max="8457" width="18" style="1" customWidth="1"/>
    <col min="8458" max="8705" width="9.125" style="1"/>
    <col min="8706" max="8706" width="30.125" style="1" customWidth="1"/>
    <col min="8707" max="8709" width="16.625" style="1" customWidth="1"/>
    <col min="8710" max="8710" width="30.125" style="1" customWidth="1"/>
    <col min="8711" max="8713" width="18" style="1" customWidth="1"/>
    <col min="8714" max="8961" width="9.125" style="1"/>
    <col min="8962" max="8962" width="30.125" style="1" customWidth="1"/>
    <col min="8963" max="8965" width="16.625" style="1" customWidth="1"/>
    <col min="8966" max="8966" width="30.125" style="1" customWidth="1"/>
    <col min="8967" max="8969" width="18" style="1" customWidth="1"/>
    <col min="8970" max="9217" width="9.125" style="1"/>
    <col min="9218" max="9218" width="30.125" style="1" customWidth="1"/>
    <col min="9219" max="9221" width="16.625" style="1" customWidth="1"/>
    <col min="9222" max="9222" width="30.125" style="1" customWidth="1"/>
    <col min="9223" max="9225" width="18" style="1" customWidth="1"/>
    <col min="9226" max="9473" width="9.125" style="1"/>
    <col min="9474" max="9474" width="30.125" style="1" customWidth="1"/>
    <col min="9475" max="9477" width="16.625" style="1" customWidth="1"/>
    <col min="9478" max="9478" width="30.125" style="1" customWidth="1"/>
    <col min="9479" max="9481" width="18" style="1" customWidth="1"/>
    <col min="9482" max="9729" width="9.125" style="1"/>
    <col min="9730" max="9730" width="30.125" style="1" customWidth="1"/>
    <col min="9731" max="9733" width="16.625" style="1" customWidth="1"/>
    <col min="9734" max="9734" width="30.125" style="1" customWidth="1"/>
    <col min="9735" max="9737" width="18" style="1" customWidth="1"/>
    <col min="9738" max="9985" width="9.125" style="1"/>
    <col min="9986" max="9986" width="30.125" style="1" customWidth="1"/>
    <col min="9987" max="9989" width="16.625" style="1" customWidth="1"/>
    <col min="9990" max="9990" width="30.125" style="1" customWidth="1"/>
    <col min="9991" max="9993" width="18" style="1" customWidth="1"/>
    <col min="9994" max="10241" width="9.125" style="1"/>
    <col min="10242" max="10242" width="30.125" style="1" customWidth="1"/>
    <col min="10243" max="10245" width="16.625" style="1" customWidth="1"/>
    <col min="10246" max="10246" width="30.125" style="1" customWidth="1"/>
    <col min="10247" max="10249" width="18" style="1" customWidth="1"/>
    <col min="10250" max="10497" width="9.125" style="1"/>
    <col min="10498" max="10498" width="30.125" style="1" customWidth="1"/>
    <col min="10499" max="10501" width="16.625" style="1" customWidth="1"/>
    <col min="10502" max="10502" width="30.125" style="1" customWidth="1"/>
    <col min="10503" max="10505" width="18" style="1" customWidth="1"/>
    <col min="10506" max="10753" width="9.125" style="1"/>
    <col min="10754" max="10754" width="30.125" style="1" customWidth="1"/>
    <col min="10755" max="10757" width="16.625" style="1" customWidth="1"/>
    <col min="10758" max="10758" width="30.125" style="1" customWidth="1"/>
    <col min="10759" max="10761" width="18" style="1" customWidth="1"/>
    <col min="10762" max="11009" width="9.125" style="1"/>
    <col min="11010" max="11010" width="30.125" style="1" customWidth="1"/>
    <col min="11011" max="11013" width="16.625" style="1" customWidth="1"/>
    <col min="11014" max="11014" width="30.125" style="1" customWidth="1"/>
    <col min="11015" max="11017" width="18" style="1" customWidth="1"/>
    <col min="11018" max="11265" width="9.125" style="1"/>
    <col min="11266" max="11266" width="30.125" style="1" customWidth="1"/>
    <col min="11267" max="11269" width="16.625" style="1" customWidth="1"/>
    <col min="11270" max="11270" width="30.125" style="1" customWidth="1"/>
    <col min="11271" max="11273" width="18" style="1" customWidth="1"/>
    <col min="11274" max="11521" width="9.125" style="1"/>
    <col min="11522" max="11522" width="30.125" style="1" customWidth="1"/>
    <col min="11523" max="11525" width="16.625" style="1" customWidth="1"/>
    <col min="11526" max="11526" width="30.125" style="1" customWidth="1"/>
    <col min="11527" max="11529" width="18" style="1" customWidth="1"/>
    <col min="11530" max="11777" width="9.125" style="1"/>
    <col min="11778" max="11778" width="30.125" style="1" customWidth="1"/>
    <col min="11779" max="11781" width="16.625" style="1" customWidth="1"/>
    <col min="11782" max="11782" width="30.125" style="1" customWidth="1"/>
    <col min="11783" max="11785" width="18" style="1" customWidth="1"/>
    <col min="11786" max="12033" width="9.125" style="1"/>
    <col min="12034" max="12034" width="30.125" style="1" customWidth="1"/>
    <col min="12035" max="12037" width="16.625" style="1" customWidth="1"/>
    <col min="12038" max="12038" width="30.125" style="1" customWidth="1"/>
    <col min="12039" max="12041" width="18" style="1" customWidth="1"/>
    <col min="12042" max="12289" width="9.125" style="1"/>
    <col min="12290" max="12290" width="30.125" style="1" customWidth="1"/>
    <col min="12291" max="12293" width="16.625" style="1" customWidth="1"/>
    <col min="12294" max="12294" width="30.125" style="1" customWidth="1"/>
    <col min="12295" max="12297" width="18" style="1" customWidth="1"/>
    <col min="12298" max="12545" width="9.125" style="1"/>
    <col min="12546" max="12546" width="30.125" style="1" customWidth="1"/>
    <col min="12547" max="12549" width="16.625" style="1" customWidth="1"/>
    <col min="12550" max="12550" width="30.125" style="1" customWidth="1"/>
    <col min="12551" max="12553" width="18" style="1" customWidth="1"/>
    <col min="12554" max="12801" width="9.125" style="1"/>
    <col min="12802" max="12802" width="30.125" style="1" customWidth="1"/>
    <col min="12803" max="12805" width="16.625" style="1" customWidth="1"/>
    <col min="12806" max="12806" width="30.125" style="1" customWidth="1"/>
    <col min="12807" max="12809" width="18" style="1" customWidth="1"/>
    <col min="12810" max="13057" width="9.125" style="1"/>
    <col min="13058" max="13058" width="30.125" style="1" customWidth="1"/>
    <col min="13059" max="13061" width="16.625" style="1" customWidth="1"/>
    <col min="13062" max="13062" width="30.125" style="1" customWidth="1"/>
    <col min="13063" max="13065" width="18" style="1" customWidth="1"/>
    <col min="13066" max="13313" width="9.125" style="1"/>
    <col min="13314" max="13314" width="30.125" style="1" customWidth="1"/>
    <col min="13315" max="13317" width="16.625" style="1" customWidth="1"/>
    <col min="13318" max="13318" width="30.125" style="1" customWidth="1"/>
    <col min="13319" max="13321" width="18" style="1" customWidth="1"/>
    <col min="13322" max="13569" width="9.125" style="1"/>
    <col min="13570" max="13570" width="30.125" style="1" customWidth="1"/>
    <col min="13571" max="13573" width="16.625" style="1" customWidth="1"/>
    <col min="13574" max="13574" width="30.125" style="1" customWidth="1"/>
    <col min="13575" max="13577" width="18" style="1" customWidth="1"/>
    <col min="13578" max="13825" width="9.125" style="1"/>
    <col min="13826" max="13826" width="30.125" style="1" customWidth="1"/>
    <col min="13827" max="13829" width="16.625" style="1" customWidth="1"/>
    <col min="13830" max="13830" width="30.125" style="1" customWidth="1"/>
    <col min="13831" max="13833" width="18" style="1" customWidth="1"/>
    <col min="13834" max="14081" width="9.125" style="1"/>
    <col min="14082" max="14082" width="30.125" style="1" customWidth="1"/>
    <col min="14083" max="14085" width="16.625" style="1" customWidth="1"/>
    <col min="14086" max="14086" width="30.125" style="1" customWidth="1"/>
    <col min="14087" max="14089" width="18" style="1" customWidth="1"/>
    <col min="14090" max="14337" width="9.125" style="1"/>
    <col min="14338" max="14338" width="30.125" style="1" customWidth="1"/>
    <col min="14339" max="14341" width="16.625" style="1" customWidth="1"/>
    <col min="14342" max="14342" width="30.125" style="1" customWidth="1"/>
    <col min="14343" max="14345" width="18" style="1" customWidth="1"/>
    <col min="14346" max="14593" width="9.125" style="1"/>
    <col min="14594" max="14594" width="30.125" style="1" customWidth="1"/>
    <col min="14595" max="14597" width="16.625" style="1" customWidth="1"/>
    <col min="14598" max="14598" width="30.125" style="1" customWidth="1"/>
    <col min="14599" max="14601" width="18" style="1" customWidth="1"/>
    <col min="14602" max="14849" width="9.125" style="1"/>
    <col min="14850" max="14850" width="30.125" style="1" customWidth="1"/>
    <col min="14851" max="14853" width="16.625" style="1" customWidth="1"/>
    <col min="14854" max="14854" width="30.125" style="1" customWidth="1"/>
    <col min="14855" max="14857" width="18" style="1" customWidth="1"/>
    <col min="14858" max="15105" width="9.125" style="1"/>
    <col min="15106" max="15106" width="30.125" style="1" customWidth="1"/>
    <col min="15107" max="15109" width="16.625" style="1" customWidth="1"/>
    <col min="15110" max="15110" width="30.125" style="1" customWidth="1"/>
    <col min="15111" max="15113" width="18" style="1" customWidth="1"/>
    <col min="15114" max="15361" width="9.125" style="1"/>
    <col min="15362" max="15362" width="30.125" style="1" customWidth="1"/>
    <col min="15363" max="15365" width="16.625" style="1" customWidth="1"/>
    <col min="15366" max="15366" width="30.125" style="1" customWidth="1"/>
    <col min="15367" max="15369" width="18" style="1" customWidth="1"/>
    <col min="15370" max="15617" width="9.125" style="1"/>
    <col min="15618" max="15618" width="30.125" style="1" customWidth="1"/>
    <col min="15619" max="15621" width="16.625" style="1" customWidth="1"/>
    <col min="15622" max="15622" width="30.125" style="1" customWidth="1"/>
    <col min="15623" max="15625" width="18" style="1" customWidth="1"/>
    <col min="15626" max="15873" width="9.125" style="1"/>
    <col min="15874" max="15874" width="30.125" style="1" customWidth="1"/>
    <col min="15875" max="15877" width="16.625" style="1" customWidth="1"/>
    <col min="15878" max="15878" width="30.125" style="1" customWidth="1"/>
    <col min="15879" max="15881" width="18" style="1" customWidth="1"/>
    <col min="15882" max="16129" width="9.125" style="1"/>
    <col min="16130" max="16130" width="30.125" style="1" customWidth="1"/>
    <col min="16131" max="16133" width="16.625" style="1" customWidth="1"/>
    <col min="16134" max="16134" width="30.125" style="1" customWidth="1"/>
    <col min="16135" max="16137" width="18" style="1" customWidth="1"/>
    <col min="16138" max="16384" width="9.125" style="1"/>
  </cols>
  <sheetData>
    <row r="1" spans="1:10" s="18" customFormat="1" ht="27" customHeight="1">
      <c r="A1" s="17" t="s">
        <v>1088</v>
      </c>
      <c r="B1" s="17"/>
      <c r="C1" s="17"/>
      <c r="D1" s="17"/>
      <c r="E1" s="17"/>
      <c r="F1" s="17"/>
      <c r="G1" s="17"/>
      <c r="H1" s="17"/>
      <c r="I1" s="17"/>
    </row>
    <row r="2" spans="1:10" ht="25.5" customHeight="1">
      <c r="A2" s="177" t="s">
        <v>1282</v>
      </c>
      <c r="B2" s="177"/>
      <c r="C2" s="177"/>
      <c r="D2" s="177"/>
      <c r="E2" s="177"/>
      <c r="F2" s="177"/>
      <c r="G2" s="177"/>
      <c r="H2" s="177"/>
      <c r="I2" s="177"/>
      <c r="J2" s="177"/>
    </row>
    <row r="3" spans="1:10" ht="17.100000000000001" customHeight="1">
      <c r="A3" s="176"/>
      <c r="B3" s="176"/>
      <c r="C3" s="176"/>
      <c r="D3" s="176"/>
      <c r="E3" s="176"/>
      <c r="F3" s="176"/>
      <c r="G3" s="176"/>
      <c r="H3" s="176"/>
      <c r="I3" s="176"/>
    </row>
    <row r="4" spans="1:10" ht="17.100000000000001" customHeight="1">
      <c r="A4" s="3"/>
      <c r="B4" s="3"/>
      <c r="C4" s="3"/>
      <c r="D4" s="3"/>
      <c r="E4" s="3"/>
      <c r="F4" s="3"/>
      <c r="G4" s="3"/>
      <c r="H4" s="3"/>
      <c r="I4" s="178" t="s">
        <v>0</v>
      </c>
      <c r="J4" s="178"/>
    </row>
    <row r="5" spans="1:10" ht="36.75" customHeight="1">
      <c r="A5" s="83" t="s">
        <v>1052</v>
      </c>
      <c r="B5" s="83" t="s">
        <v>2</v>
      </c>
      <c r="C5" s="83" t="s">
        <v>3</v>
      </c>
      <c r="D5" s="83" t="s">
        <v>4</v>
      </c>
      <c r="E5" s="84" t="s">
        <v>1373</v>
      </c>
      <c r="F5" s="83" t="s">
        <v>1</v>
      </c>
      <c r="G5" s="83" t="s">
        <v>2</v>
      </c>
      <c r="H5" s="83" t="s">
        <v>3</v>
      </c>
      <c r="I5" s="83" t="s">
        <v>4</v>
      </c>
      <c r="J5" s="84" t="s">
        <v>1373</v>
      </c>
    </row>
    <row r="6" spans="1:10" ht="18.75" customHeight="1">
      <c r="A6" s="83" t="s">
        <v>10</v>
      </c>
      <c r="B6" s="86">
        <f t="shared" ref="B6:C6" si="0">B7+B33</f>
        <v>436135</v>
      </c>
      <c r="C6" s="86">
        <f t="shared" si="0"/>
        <v>654986</v>
      </c>
      <c r="D6" s="86">
        <f>D7+D33</f>
        <v>682550</v>
      </c>
      <c r="E6" s="30" t="s">
        <v>1087</v>
      </c>
      <c r="F6" s="83" t="s">
        <v>10</v>
      </c>
      <c r="G6" s="83">
        <f t="shared" ref="G6:H6" si="1">G7+G33</f>
        <v>436135</v>
      </c>
      <c r="H6" s="83">
        <f t="shared" si="1"/>
        <v>654986</v>
      </c>
      <c r="I6" s="83">
        <f>I7+I33</f>
        <v>682550</v>
      </c>
      <c r="J6" s="30" t="s">
        <v>1087</v>
      </c>
    </row>
    <row r="7" spans="1:10" ht="18.75" customHeight="1">
      <c r="A7" s="85" t="s">
        <v>9</v>
      </c>
      <c r="B7" s="86">
        <f t="shared" ref="B7:C7" si="2">B8+B24</f>
        <v>124831</v>
      </c>
      <c r="C7" s="86">
        <f t="shared" si="2"/>
        <v>103500</v>
      </c>
      <c r="D7" s="86">
        <f>D8+D24</f>
        <v>104158</v>
      </c>
      <c r="E7" s="87">
        <v>-5.9</v>
      </c>
      <c r="F7" s="85" t="s">
        <v>8</v>
      </c>
      <c r="G7" s="44">
        <f t="shared" ref="G7:H7" si="3">SUM(G8:G31)</f>
        <v>436135</v>
      </c>
      <c r="H7" s="44">
        <f t="shared" si="3"/>
        <v>654986</v>
      </c>
      <c r="I7" s="44">
        <f>SUM(I8:I31)</f>
        <v>624833</v>
      </c>
      <c r="J7" s="87">
        <v>16.8</v>
      </c>
    </row>
    <row r="8" spans="1:10" ht="17.100000000000001" customHeight="1">
      <c r="A8" s="45" t="s">
        <v>5</v>
      </c>
      <c r="B8" s="44">
        <f t="shared" ref="B8:C8" si="4">SUM(B9:B23)</f>
        <v>62500</v>
      </c>
      <c r="C8" s="44">
        <f t="shared" si="4"/>
        <v>65000</v>
      </c>
      <c r="D8" s="44">
        <f>SUM(D9:D23)</f>
        <v>65648</v>
      </c>
      <c r="E8" s="87">
        <v>19.2</v>
      </c>
      <c r="F8" s="46" t="s">
        <v>6</v>
      </c>
      <c r="G8" s="48">
        <v>30600</v>
      </c>
      <c r="H8" s="48">
        <v>49864</v>
      </c>
      <c r="I8" s="48">
        <v>49807</v>
      </c>
      <c r="J8" s="26">
        <v>18.3</v>
      </c>
    </row>
    <row r="9" spans="1:10" ht="17.100000000000001" customHeight="1">
      <c r="A9" s="46" t="s">
        <v>1096</v>
      </c>
      <c r="B9" s="48">
        <v>25560</v>
      </c>
      <c r="C9" s="48">
        <v>30560</v>
      </c>
      <c r="D9" s="48">
        <v>32603</v>
      </c>
      <c r="E9" s="26">
        <v>51.7</v>
      </c>
      <c r="F9" s="46" t="s">
        <v>1116</v>
      </c>
      <c r="G9" s="48"/>
      <c r="H9" s="48"/>
      <c r="I9" s="48"/>
      <c r="J9" s="26"/>
    </row>
    <row r="10" spans="1:10" ht="17.100000000000001" customHeight="1">
      <c r="A10" s="46" t="s">
        <v>1097</v>
      </c>
      <c r="B10" s="48">
        <v>3940</v>
      </c>
      <c r="C10" s="48">
        <v>4640</v>
      </c>
      <c r="D10" s="48">
        <v>4765</v>
      </c>
      <c r="E10" s="26">
        <v>25.9</v>
      </c>
      <c r="F10" s="46" t="s">
        <v>1117</v>
      </c>
      <c r="G10" s="48"/>
      <c r="H10" s="48"/>
      <c r="I10" s="48"/>
      <c r="J10" s="26"/>
    </row>
    <row r="11" spans="1:10" ht="17.100000000000001" customHeight="1">
      <c r="A11" s="46" t="s">
        <v>1098</v>
      </c>
      <c r="B11" s="48">
        <v>2500</v>
      </c>
      <c r="C11" s="48">
        <v>2500</v>
      </c>
      <c r="D11" s="48">
        <v>3334</v>
      </c>
      <c r="E11" s="26">
        <v>43</v>
      </c>
      <c r="F11" s="46" t="s">
        <v>1118</v>
      </c>
      <c r="G11" s="48">
        <v>11871</v>
      </c>
      <c r="H11" s="48">
        <v>15975</v>
      </c>
      <c r="I11" s="48">
        <v>15975</v>
      </c>
      <c r="J11" s="26">
        <v>21.8</v>
      </c>
    </row>
    <row r="12" spans="1:10" ht="17.100000000000001" customHeight="1">
      <c r="A12" s="46" t="s">
        <v>1099</v>
      </c>
      <c r="B12" s="48">
        <v>1200</v>
      </c>
      <c r="C12" s="48">
        <v>1200</v>
      </c>
      <c r="D12" s="48">
        <v>853</v>
      </c>
      <c r="E12" s="26">
        <v>60.6</v>
      </c>
      <c r="F12" s="46" t="s">
        <v>1119</v>
      </c>
      <c r="G12" s="48">
        <v>86148</v>
      </c>
      <c r="H12" s="48">
        <v>109362</v>
      </c>
      <c r="I12" s="48">
        <v>105301</v>
      </c>
      <c r="J12" s="26">
        <v>9.9</v>
      </c>
    </row>
    <row r="13" spans="1:10" ht="17.100000000000001" customHeight="1">
      <c r="A13" s="46" t="s">
        <v>1100</v>
      </c>
      <c r="B13" s="48">
        <v>2800</v>
      </c>
      <c r="C13" s="48">
        <v>3600</v>
      </c>
      <c r="D13" s="48">
        <v>3595</v>
      </c>
      <c r="E13" s="26">
        <v>62.1</v>
      </c>
      <c r="F13" s="46" t="s">
        <v>1120</v>
      </c>
      <c r="G13" s="48">
        <v>1200</v>
      </c>
      <c r="H13" s="48">
        <v>1025</v>
      </c>
      <c r="I13" s="48">
        <v>1016</v>
      </c>
      <c r="J13" s="26">
        <v>5.9</v>
      </c>
    </row>
    <row r="14" spans="1:10" ht="17.100000000000001" customHeight="1">
      <c r="A14" s="46" t="s">
        <v>1101</v>
      </c>
      <c r="B14" s="48">
        <v>1834</v>
      </c>
      <c r="C14" s="48">
        <v>1834</v>
      </c>
      <c r="D14" s="48">
        <v>1236</v>
      </c>
      <c r="E14" s="26">
        <v>5.2</v>
      </c>
      <c r="F14" s="46" t="s">
        <v>1121</v>
      </c>
      <c r="G14" s="48">
        <v>4746</v>
      </c>
      <c r="H14" s="48">
        <v>6578</v>
      </c>
      <c r="I14" s="48">
        <v>5748</v>
      </c>
      <c r="J14" s="26">
        <v>0.7</v>
      </c>
    </row>
    <row r="15" spans="1:10" ht="17.100000000000001" customHeight="1">
      <c r="A15" s="46" t="s">
        <v>1102</v>
      </c>
      <c r="B15" s="48">
        <v>1000</v>
      </c>
      <c r="C15" s="48">
        <v>1000</v>
      </c>
      <c r="D15" s="48">
        <v>877</v>
      </c>
      <c r="E15" s="26">
        <v>23.7</v>
      </c>
      <c r="F15" s="46" t="s">
        <v>1122</v>
      </c>
      <c r="G15" s="48">
        <v>60111</v>
      </c>
      <c r="H15" s="48">
        <v>70672</v>
      </c>
      <c r="I15" s="48">
        <v>69351</v>
      </c>
      <c r="J15" s="26">
        <v>22.2</v>
      </c>
    </row>
    <row r="16" spans="1:10" ht="17.100000000000001" customHeight="1">
      <c r="A16" s="46" t="s">
        <v>1103</v>
      </c>
      <c r="B16" s="48">
        <v>3800</v>
      </c>
      <c r="C16" s="48">
        <v>1300</v>
      </c>
      <c r="D16" s="48">
        <v>932</v>
      </c>
      <c r="E16" s="26">
        <v>-70.2</v>
      </c>
      <c r="F16" s="46" t="s">
        <v>1123</v>
      </c>
      <c r="G16" s="48">
        <v>46062</v>
      </c>
      <c r="H16" s="48">
        <v>62124</v>
      </c>
      <c r="I16" s="48">
        <v>61401</v>
      </c>
      <c r="J16" s="26">
        <v>21.5</v>
      </c>
    </row>
    <row r="17" spans="1:10" ht="17.100000000000001" customHeight="1">
      <c r="A17" s="46" t="s">
        <v>1104</v>
      </c>
      <c r="B17" s="48">
        <v>2600</v>
      </c>
      <c r="C17" s="48">
        <v>2600</v>
      </c>
      <c r="D17" s="48">
        <v>3622</v>
      </c>
      <c r="E17" s="26">
        <v>49.2</v>
      </c>
      <c r="F17" s="46" t="s">
        <v>1124</v>
      </c>
      <c r="G17" s="48">
        <v>23448</v>
      </c>
      <c r="H17" s="48">
        <v>49476</v>
      </c>
      <c r="I17" s="48">
        <v>39832</v>
      </c>
      <c r="J17" s="26">
        <v>11.1</v>
      </c>
    </row>
    <row r="18" spans="1:10" ht="17.100000000000001" customHeight="1">
      <c r="A18" s="46" t="s">
        <v>1105</v>
      </c>
      <c r="B18" s="48"/>
      <c r="C18" s="48"/>
      <c r="D18" s="48">
        <v>0</v>
      </c>
      <c r="E18" s="26"/>
      <c r="F18" s="46" t="s">
        <v>1125</v>
      </c>
      <c r="G18" s="48">
        <v>11531</v>
      </c>
      <c r="H18" s="48">
        <v>74939</v>
      </c>
      <c r="I18" s="48">
        <v>74709</v>
      </c>
      <c r="J18" s="26">
        <v>27.6</v>
      </c>
    </row>
    <row r="19" spans="1:10" ht="17.100000000000001" customHeight="1">
      <c r="A19" s="46" t="s">
        <v>1106</v>
      </c>
      <c r="B19" s="48">
        <v>4416</v>
      </c>
      <c r="C19" s="48">
        <v>3416</v>
      </c>
      <c r="D19" s="48">
        <v>2726</v>
      </c>
      <c r="E19" s="26">
        <v>-26.5</v>
      </c>
      <c r="F19" s="46" t="s">
        <v>1126</v>
      </c>
      <c r="G19" s="48">
        <v>67333</v>
      </c>
      <c r="H19" s="48">
        <v>112221</v>
      </c>
      <c r="I19" s="48">
        <v>104367</v>
      </c>
      <c r="J19" s="26">
        <v>1.2</v>
      </c>
    </row>
    <row r="20" spans="1:10" ht="17.100000000000001" customHeight="1">
      <c r="A20" s="46" t="s">
        <v>1107</v>
      </c>
      <c r="B20" s="48">
        <v>8850</v>
      </c>
      <c r="C20" s="48">
        <v>8340</v>
      </c>
      <c r="D20" s="48">
        <v>7307</v>
      </c>
      <c r="E20" s="26">
        <v>-31.7</v>
      </c>
      <c r="F20" s="46" t="s">
        <v>1127</v>
      </c>
      <c r="G20" s="48">
        <v>39085</v>
      </c>
      <c r="H20" s="48">
        <v>51065</v>
      </c>
      <c r="I20" s="48">
        <v>50777</v>
      </c>
      <c r="J20" s="26">
        <v>20.5</v>
      </c>
    </row>
    <row r="21" spans="1:10" ht="17.100000000000001" customHeight="1">
      <c r="A21" s="46" t="s">
        <v>1108</v>
      </c>
      <c r="B21" s="48">
        <v>4000</v>
      </c>
      <c r="C21" s="48">
        <v>4000</v>
      </c>
      <c r="D21" s="48">
        <v>3784</v>
      </c>
      <c r="E21" s="26">
        <v>30.8</v>
      </c>
      <c r="F21" s="46" t="s">
        <v>1128</v>
      </c>
      <c r="G21" s="48">
        <v>6900</v>
      </c>
      <c r="H21" s="48">
        <v>5173</v>
      </c>
      <c r="I21" s="48">
        <v>5143</v>
      </c>
      <c r="J21" s="26">
        <v>19.3</v>
      </c>
    </row>
    <row r="22" spans="1:10" ht="17.100000000000001" customHeight="1">
      <c r="A22" s="47" t="s">
        <v>1374</v>
      </c>
      <c r="B22" s="48"/>
      <c r="C22" s="48">
        <v>10</v>
      </c>
      <c r="D22" s="48">
        <v>14</v>
      </c>
      <c r="E22" s="30" t="s">
        <v>1087</v>
      </c>
      <c r="F22" s="46" t="s">
        <v>1129</v>
      </c>
      <c r="G22" s="48">
        <v>5100</v>
      </c>
      <c r="H22" s="48">
        <v>3940</v>
      </c>
      <c r="I22" s="48">
        <v>3051</v>
      </c>
      <c r="J22" s="26">
        <v>-11</v>
      </c>
    </row>
    <row r="23" spans="1:10" ht="17.100000000000001" customHeight="1">
      <c r="A23" s="46" t="s">
        <v>1109</v>
      </c>
      <c r="B23" s="48">
        <v>0</v>
      </c>
      <c r="C23" s="48">
        <v>0</v>
      </c>
      <c r="D23" s="48">
        <v>0</v>
      </c>
      <c r="E23" s="26"/>
      <c r="F23" s="46" t="s">
        <v>1130</v>
      </c>
      <c r="G23" s="48">
        <v>0</v>
      </c>
      <c r="H23" s="48">
        <v>0</v>
      </c>
      <c r="I23" s="48">
        <v>0</v>
      </c>
      <c r="J23" s="26"/>
    </row>
    <row r="24" spans="1:10" ht="17.100000000000001" customHeight="1">
      <c r="A24" s="45" t="s">
        <v>7</v>
      </c>
      <c r="B24" s="44">
        <f t="shared" ref="B24:C24" si="5">SUM(B25:B30)</f>
        <v>62331</v>
      </c>
      <c r="C24" s="44">
        <f t="shared" si="5"/>
        <v>38500</v>
      </c>
      <c r="D24" s="44">
        <f>SUM(D25:D30)</f>
        <v>38510</v>
      </c>
      <c r="E24" s="87">
        <v>-30.7</v>
      </c>
      <c r="F24" s="46" t="s">
        <v>1131</v>
      </c>
      <c r="G24" s="48">
        <v>0</v>
      </c>
      <c r="H24" s="48">
        <v>0</v>
      </c>
      <c r="I24" s="48">
        <v>0</v>
      </c>
      <c r="J24" s="26"/>
    </row>
    <row r="25" spans="1:10" ht="17.100000000000001" customHeight="1">
      <c r="A25" s="46" t="s">
        <v>1110</v>
      </c>
      <c r="B25" s="48">
        <v>17000</v>
      </c>
      <c r="C25" s="48">
        <v>13000</v>
      </c>
      <c r="D25" s="48">
        <v>12715</v>
      </c>
      <c r="E25" s="26">
        <v>4.7</v>
      </c>
      <c r="F25" s="46" t="s">
        <v>1132</v>
      </c>
      <c r="G25" s="48">
        <v>2600</v>
      </c>
      <c r="H25" s="48">
        <v>7892</v>
      </c>
      <c r="I25" s="48">
        <v>7672</v>
      </c>
      <c r="J25" s="26">
        <v>58.4</v>
      </c>
    </row>
    <row r="26" spans="1:10" ht="17.100000000000001" customHeight="1">
      <c r="A26" s="46" t="s">
        <v>1111</v>
      </c>
      <c r="B26" s="48">
        <v>14152</v>
      </c>
      <c r="C26" s="48">
        <v>4152</v>
      </c>
      <c r="D26" s="48">
        <v>4342</v>
      </c>
      <c r="E26" s="26">
        <v>-58.6</v>
      </c>
      <c r="F26" s="46" t="s">
        <v>1133</v>
      </c>
      <c r="G26" s="48">
        <v>12400</v>
      </c>
      <c r="H26" s="48">
        <v>21803</v>
      </c>
      <c r="I26" s="48">
        <v>21506</v>
      </c>
      <c r="J26" s="26">
        <v>64.099999999999994</v>
      </c>
    </row>
    <row r="27" spans="1:10" ht="17.100000000000001" customHeight="1">
      <c r="A27" s="46" t="s">
        <v>1112</v>
      </c>
      <c r="B27" s="48">
        <v>3657</v>
      </c>
      <c r="C27" s="48">
        <v>3657</v>
      </c>
      <c r="D27" s="48">
        <v>3112</v>
      </c>
      <c r="E27" s="26">
        <v>-9.1</v>
      </c>
      <c r="F27" s="46" t="s">
        <v>1134</v>
      </c>
      <c r="G27" s="48">
        <v>500</v>
      </c>
      <c r="H27" s="48">
        <v>504</v>
      </c>
      <c r="I27" s="48">
        <v>504</v>
      </c>
      <c r="J27" s="26">
        <v>-24.9</v>
      </c>
    </row>
    <row r="28" spans="1:10" ht="17.100000000000001" customHeight="1">
      <c r="A28" s="46" t="s">
        <v>1113</v>
      </c>
      <c r="B28" s="48"/>
      <c r="C28" s="48"/>
      <c r="D28" s="48">
        <v>0</v>
      </c>
      <c r="E28" s="26"/>
      <c r="F28" s="46" t="s">
        <v>1389</v>
      </c>
      <c r="G28" s="48">
        <v>5000</v>
      </c>
      <c r="H28" s="48"/>
      <c r="I28" s="48"/>
      <c r="J28" s="30" t="s">
        <v>1087</v>
      </c>
    </row>
    <row r="29" spans="1:10" ht="25.5" customHeight="1">
      <c r="A29" s="139" t="s">
        <v>1114</v>
      </c>
      <c r="B29" s="48">
        <v>13455</v>
      </c>
      <c r="C29" s="48">
        <v>9624</v>
      </c>
      <c r="D29" s="48">
        <v>8771</v>
      </c>
      <c r="E29" s="26">
        <v>-30.3</v>
      </c>
      <c r="F29" s="46" t="s">
        <v>1386</v>
      </c>
      <c r="G29" s="48">
        <v>6500</v>
      </c>
      <c r="H29" s="48">
        <v>3700</v>
      </c>
      <c r="I29" s="48"/>
      <c r="J29" s="30" t="s">
        <v>1087</v>
      </c>
    </row>
    <row r="30" spans="1:10" ht="17.100000000000001" customHeight="1">
      <c r="A30" s="46" t="s">
        <v>1115</v>
      </c>
      <c r="B30" s="48">
        <v>14067</v>
      </c>
      <c r="C30" s="48">
        <v>8067</v>
      </c>
      <c r="D30" s="48">
        <v>9570</v>
      </c>
      <c r="E30" s="26">
        <v>-43.5</v>
      </c>
      <c r="F30" s="46" t="s">
        <v>1387</v>
      </c>
      <c r="G30" s="48">
        <v>15000</v>
      </c>
      <c r="H30" s="48">
        <v>8672</v>
      </c>
      <c r="I30" s="48">
        <v>8672</v>
      </c>
      <c r="J30" s="26">
        <v>128.19999999999999</v>
      </c>
    </row>
    <row r="31" spans="1:10" ht="17.25" customHeight="1">
      <c r="A31" s="45"/>
      <c r="B31" s="44"/>
      <c r="C31" s="44"/>
      <c r="D31" s="44"/>
      <c r="E31" s="26"/>
      <c r="F31" s="46" t="s">
        <v>1388</v>
      </c>
      <c r="G31" s="48">
        <v>0</v>
      </c>
      <c r="H31" s="48">
        <v>1</v>
      </c>
      <c r="I31" s="48">
        <v>1</v>
      </c>
      <c r="J31" s="30" t="s">
        <v>1087</v>
      </c>
    </row>
    <row r="32" spans="1:10" ht="17.25" customHeight="1">
      <c r="A32" s="46"/>
      <c r="B32" s="48"/>
      <c r="C32" s="48"/>
      <c r="D32" s="48"/>
      <c r="E32" s="26"/>
      <c r="J32" s="88"/>
    </row>
    <row r="33" spans="1:10" ht="17.25" customHeight="1">
      <c r="A33" s="45" t="s">
        <v>1376</v>
      </c>
      <c r="B33" s="44">
        <f>SUM(B34:B38)</f>
        <v>311304</v>
      </c>
      <c r="C33" s="44">
        <f>SUM(C34:C38)</f>
        <v>551486</v>
      </c>
      <c r="D33" s="44">
        <f>SUM(D34:D38)</f>
        <v>578392</v>
      </c>
      <c r="E33" s="30" t="s">
        <v>1087</v>
      </c>
      <c r="F33" s="45" t="s">
        <v>1377</v>
      </c>
      <c r="G33" s="44">
        <f>G34+G35+G36+G37</f>
        <v>0</v>
      </c>
      <c r="H33" s="44">
        <f>H34+H35+H36+H37</f>
        <v>0</v>
      </c>
      <c r="I33" s="44">
        <f>I34+I35+I36+I37</f>
        <v>57717</v>
      </c>
      <c r="J33" s="30" t="s">
        <v>1087</v>
      </c>
    </row>
    <row r="34" spans="1:10" ht="17.25" customHeight="1">
      <c r="A34" s="46" t="s">
        <v>1378</v>
      </c>
      <c r="B34" s="48">
        <v>242560</v>
      </c>
      <c r="C34" s="48">
        <v>364920</v>
      </c>
      <c r="D34" s="48">
        <v>378826</v>
      </c>
      <c r="E34" s="120"/>
      <c r="F34" s="46" t="s">
        <v>1379</v>
      </c>
      <c r="G34" s="48"/>
      <c r="H34" s="48"/>
      <c r="I34" s="48">
        <v>13906</v>
      </c>
      <c r="J34" s="121"/>
    </row>
    <row r="35" spans="1:10" ht="17.25" customHeight="1">
      <c r="A35" s="46" t="s">
        <v>1380</v>
      </c>
      <c r="B35" s="48">
        <v>23000</v>
      </c>
      <c r="C35" s="48">
        <v>23000</v>
      </c>
      <c r="D35" s="48">
        <v>23000</v>
      </c>
      <c r="E35" s="120"/>
      <c r="F35" s="46" t="s">
        <v>1381</v>
      </c>
      <c r="G35" s="48"/>
      <c r="H35" s="48"/>
      <c r="I35" s="48">
        <v>658</v>
      </c>
      <c r="J35" s="121"/>
    </row>
    <row r="36" spans="1:10" ht="17.25" customHeight="1">
      <c r="A36" s="46" t="s">
        <v>1382</v>
      </c>
      <c r="B36" s="48"/>
      <c r="C36" s="48">
        <v>50614</v>
      </c>
      <c r="D36" s="48">
        <v>50614</v>
      </c>
      <c r="E36" s="120"/>
      <c r="F36" s="46" t="s">
        <v>1383</v>
      </c>
      <c r="G36" s="48"/>
      <c r="H36" s="48"/>
      <c r="I36" s="48">
        <v>13000</v>
      </c>
      <c r="J36" s="121"/>
    </row>
    <row r="37" spans="1:10" ht="17.25" customHeight="1">
      <c r="A37" s="46" t="s">
        <v>1384</v>
      </c>
      <c r="B37" s="48"/>
      <c r="C37" s="48">
        <v>67000</v>
      </c>
      <c r="D37" s="48">
        <v>80000</v>
      </c>
      <c r="E37" s="120"/>
      <c r="F37" s="46" t="s">
        <v>1385</v>
      </c>
      <c r="G37" s="48"/>
      <c r="H37" s="48"/>
      <c r="I37" s="48">
        <v>30153</v>
      </c>
      <c r="J37" s="121"/>
    </row>
    <row r="38" spans="1:10" ht="17.25" customHeight="1">
      <c r="A38" s="46" t="s">
        <v>1418</v>
      </c>
      <c r="B38" s="48">
        <v>45744</v>
      </c>
      <c r="C38" s="48">
        <v>45952</v>
      </c>
      <c r="D38" s="48">
        <v>45952</v>
      </c>
      <c r="E38" s="120"/>
      <c r="F38" s="122"/>
      <c r="G38" s="48"/>
      <c r="H38" s="48"/>
      <c r="I38" s="48"/>
      <c r="J38" s="121"/>
    </row>
  </sheetData>
  <mergeCells count="3">
    <mergeCell ref="A3:I3"/>
    <mergeCell ref="A2:J2"/>
    <mergeCell ref="I4:J4"/>
  </mergeCells>
  <phoneticPr fontId="3" type="noConversion"/>
  <printOptions horizontalCentered="1" verticalCentered="1" gridLines="1"/>
  <pageMargins left="0.39370078740157483" right="0.35433070866141736" top="0.39370078740157483" bottom="0.39370078740157483" header="0" footer="0"/>
  <pageSetup orientation="portrait" blackAndWhite="1" r:id="rId1"/>
  <headerFooter alignWithMargins="0">
    <oddHeader>@$</oddHeader>
    <oddFooter>@&amp;- &amp;P&amp;-$</oddFooter>
  </headerFooter>
</worksheet>
</file>

<file path=xl/worksheets/sheet10.xml><?xml version="1.0" encoding="utf-8"?>
<worksheet xmlns="http://schemas.openxmlformats.org/spreadsheetml/2006/main" xmlns:r="http://schemas.openxmlformats.org/officeDocument/2006/relationships">
  <dimension ref="A1:J15"/>
  <sheetViews>
    <sheetView workbookViewId="0">
      <selection activeCell="H24" sqref="H24"/>
    </sheetView>
  </sheetViews>
  <sheetFormatPr defaultRowHeight="13.5"/>
  <cols>
    <col min="1" max="1" width="23.25" style="10" customWidth="1"/>
    <col min="2" max="3" width="7.375" style="10" customWidth="1"/>
    <col min="4" max="4" width="6" style="10" customWidth="1"/>
    <col min="5" max="5" width="5.125" style="10" customWidth="1"/>
    <col min="6" max="6" width="23.375" style="10" customWidth="1"/>
    <col min="7" max="7" width="7.5" style="10" customWidth="1"/>
    <col min="8" max="8" width="7.375" style="10" customWidth="1"/>
    <col min="9" max="9" width="6.75" style="10" customWidth="1"/>
    <col min="10" max="10" width="5.5" style="10" customWidth="1"/>
    <col min="11" max="16384" width="9" style="10"/>
  </cols>
  <sheetData>
    <row r="1" spans="1:10" s="14" customFormat="1" ht="27" customHeight="1">
      <c r="A1" s="14" t="s">
        <v>1422</v>
      </c>
    </row>
    <row r="2" spans="1:10" ht="34.5" customHeight="1">
      <c r="A2" s="194" t="s">
        <v>1286</v>
      </c>
      <c r="B2" s="194"/>
      <c r="C2" s="194"/>
      <c r="D2" s="194"/>
      <c r="E2" s="194"/>
      <c r="F2" s="194"/>
      <c r="G2" s="194"/>
      <c r="H2" s="194"/>
      <c r="I2" s="194"/>
      <c r="J2" s="194"/>
    </row>
    <row r="3" spans="1:10" ht="25.5" customHeight="1">
      <c r="B3" s="16"/>
      <c r="C3" s="16"/>
      <c r="D3" s="16"/>
      <c r="E3" s="16"/>
      <c r="F3" s="16"/>
      <c r="G3" s="16"/>
      <c r="H3" s="16"/>
      <c r="I3" s="16" t="s">
        <v>0</v>
      </c>
    </row>
    <row r="4" spans="1:10" ht="19.5" customHeight="1">
      <c r="A4" s="30" t="s">
        <v>1339</v>
      </c>
      <c r="B4" s="30" t="s">
        <v>1340</v>
      </c>
      <c r="C4" s="30" t="s">
        <v>1341</v>
      </c>
      <c r="D4" s="30" t="s">
        <v>4</v>
      </c>
      <c r="E4" s="30" t="s">
        <v>1322</v>
      </c>
      <c r="F4" s="30" t="s">
        <v>1323</v>
      </c>
      <c r="G4" s="30" t="s">
        <v>1324</v>
      </c>
      <c r="H4" s="30" t="s">
        <v>1325</v>
      </c>
      <c r="I4" s="30" t="s">
        <v>4</v>
      </c>
      <c r="J4" s="30" t="s">
        <v>1322</v>
      </c>
    </row>
    <row r="5" spans="1:10" s="129" customFormat="1" ht="19.5" customHeight="1">
      <c r="A5" s="30" t="s">
        <v>1086</v>
      </c>
      <c r="B5" s="128">
        <f t="shared" ref="B5:C5" si="0">B6+B12</f>
        <v>14</v>
      </c>
      <c r="C5" s="128">
        <f t="shared" si="0"/>
        <v>628</v>
      </c>
      <c r="D5" s="128">
        <f>D6+D12</f>
        <v>652</v>
      </c>
      <c r="E5" s="30" t="s">
        <v>1087</v>
      </c>
      <c r="F5" s="30" t="s">
        <v>1086</v>
      </c>
      <c r="G5" s="128">
        <f>G6+G12</f>
        <v>14</v>
      </c>
      <c r="H5" s="128">
        <f>H6+H12</f>
        <v>628</v>
      </c>
      <c r="I5" s="128">
        <f>I6+I12</f>
        <v>652</v>
      </c>
      <c r="J5" s="134" t="s">
        <v>1087</v>
      </c>
    </row>
    <row r="6" spans="1:10" ht="19.5" customHeight="1">
      <c r="A6" s="127" t="s">
        <v>1412</v>
      </c>
      <c r="B6" s="128"/>
      <c r="C6" s="128">
        <v>614</v>
      </c>
      <c r="D6" s="128">
        <v>638</v>
      </c>
      <c r="E6" s="30" t="s">
        <v>1087</v>
      </c>
      <c r="F6" s="127" t="s">
        <v>1413</v>
      </c>
      <c r="G6" s="128">
        <v>14</v>
      </c>
      <c r="H6" s="128">
        <v>14</v>
      </c>
      <c r="I6" s="128">
        <v>5</v>
      </c>
      <c r="J6" s="134" t="s">
        <v>1087</v>
      </c>
    </row>
    <row r="7" spans="1:10" ht="27" customHeight="1">
      <c r="A7" s="15" t="s">
        <v>1327</v>
      </c>
      <c r="B7" s="9"/>
      <c r="C7" s="9"/>
      <c r="D7" s="9"/>
      <c r="E7" s="13"/>
      <c r="F7" s="140" t="s">
        <v>1328</v>
      </c>
      <c r="G7" s="9">
        <v>14</v>
      </c>
      <c r="H7" s="9">
        <v>14</v>
      </c>
      <c r="I7" s="9">
        <v>5</v>
      </c>
      <c r="J7" s="136"/>
    </row>
    <row r="8" spans="1:10" ht="19.5" customHeight="1">
      <c r="A8" s="15" t="s">
        <v>1329</v>
      </c>
      <c r="B8" s="9"/>
      <c r="C8" s="9"/>
      <c r="D8" s="9"/>
      <c r="E8" s="13"/>
      <c r="F8" s="15" t="s">
        <v>1330</v>
      </c>
      <c r="G8" s="9"/>
      <c r="H8" s="9"/>
      <c r="I8" s="9"/>
      <c r="J8" s="135"/>
    </row>
    <row r="9" spans="1:10" ht="19.5" customHeight="1">
      <c r="A9" s="15" t="s">
        <v>1331</v>
      </c>
      <c r="B9" s="9"/>
      <c r="C9" s="9"/>
      <c r="D9" s="9"/>
      <c r="E9" s="13"/>
      <c r="F9" s="15" t="s">
        <v>1332</v>
      </c>
      <c r="G9" s="9"/>
      <c r="H9" s="9"/>
      <c r="I9" s="9"/>
      <c r="J9" s="135"/>
    </row>
    <row r="10" spans="1:10" ht="19.5" customHeight="1">
      <c r="A10" s="15" t="s">
        <v>1333</v>
      </c>
      <c r="B10" s="9"/>
      <c r="C10" s="9">
        <v>614</v>
      </c>
      <c r="D10" s="9">
        <v>614</v>
      </c>
      <c r="E10" s="30"/>
      <c r="F10" s="15" t="s">
        <v>1334</v>
      </c>
      <c r="G10" s="9"/>
      <c r="H10" s="9"/>
      <c r="I10" s="9"/>
      <c r="J10" s="135"/>
    </row>
    <row r="11" spans="1:10" ht="19.5" customHeight="1">
      <c r="A11" s="15" t="s">
        <v>1335</v>
      </c>
      <c r="B11" s="9"/>
      <c r="C11" s="9"/>
      <c r="D11" s="9">
        <v>24</v>
      </c>
      <c r="E11" s="30"/>
      <c r="F11" s="15" t="s">
        <v>1336</v>
      </c>
      <c r="G11" s="9"/>
      <c r="H11" s="9"/>
      <c r="I11" s="9"/>
      <c r="J11" s="135" t="s">
        <v>1326</v>
      </c>
    </row>
    <row r="12" spans="1:10" ht="19.5" customHeight="1">
      <c r="A12" s="127" t="s">
        <v>1411</v>
      </c>
      <c r="B12" s="128">
        <v>14</v>
      </c>
      <c r="C12" s="128">
        <v>14</v>
      </c>
      <c r="D12" s="128">
        <v>14</v>
      </c>
      <c r="E12" s="30" t="s">
        <v>1087</v>
      </c>
      <c r="F12" s="127" t="s">
        <v>1414</v>
      </c>
      <c r="G12" s="128"/>
      <c r="H12" s="128">
        <v>614</v>
      </c>
      <c r="I12" s="128">
        <v>647</v>
      </c>
      <c r="J12" s="135" t="s">
        <v>1087</v>
      </c>
    </row>
    <row r="13" spans="1:10" ht="19.5" customHeight="1">
      <c r="A13" s="15" t="s">
        <v>1337</v>
      </c>
      <c r="B13" s="15"/>
      <c r="C13" s="9"/>
      <c r="D13" s="9"/>
      <c r="E13" s="133"/>
      <c r="F13" s="15" t="s">
        <v>1338</v>
      </c>
      <c r="G13" s="9"/>
      <c r="H13" s="9">
        <v>614</v>
      </c>
      <c r="I13" s="9">
        <v>614</v>
      </c>
      <c r="J13" s="94"/>
    </row>
    <row r="14" spans="1:10" ht="19.5" customHeight="1">
      <c r="A14" s="138" t="s">
        <v>1419</v>
      </c>
      <c r="B14" s="9">
        <v>14</v>
      </c>
      <c r="C14" s="9">
        <v>14</v>
      </c>
      <c r="D14" s="9">
        <v>14</v>
      </c>
      <c r="E14" s="133"/>
      <c r="F14" s="138" t="s">
        <v>1420</v>
      </c>
      <c r="G14" s="9"/>
      <c r="H14" s="9"/>
      <c r="I14" s="9">
        <v>33</v>
      </c>
      <c r="J14" s="94"/>
    </row>
    <row r="15" spans="1:10" ht="19.5" customHeight="1"/>
  </sheetData>
  <mergeCells count="1">
    <mergeCell ref="A2:J2"/>
  </mergeCells>
  <phoneticPr fontId="3" type="noConversion"/>
  <printOptions horizontalCentered="1"/>
  <pageMargins left="0.27559055118110237" right="0.27559055118110237"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sheetPr>
    <tabColor theme="0" tint="-4.9989318521683403E-2"/>
  </sheetPr>
  <dimension ref="A1:G24"/>
  <sheetViews>
    <sheetView workbookViewId="0">
      <pane ySplit="6" topLeftCell="A7" activePane="bottomLeft" state="frozen"/>
      <selection activeCell="A9" sqref="A9:G9"/>
      <selection pane="bottomLeft" activeCell="G21" sqref="G21"/>
    </sheetView>
  </sheetViews>
  <sheetFormatPr defaultColWidth="10" defaultRowHeight="13.5"/>
  <cols>
    <col min="1" max="1" width="10.625" style="39" customWidth="1"/>
    <col min="2" max="7" width="13.75" style="39" customWidth="1"/>
    <col min="8" max="9" width="9.75" style="39" customWidth="1"/>
    <col min="10" max="16384" width="10" style="39"/>
  </cols>
  <sheetData>
    <row r="1" spans="1:7" s="36" customFormat="1" ht="18" customHeight="1">
      <c r="A1" s="35" t="s">
        <v>1423</v>
      </c>
    </row>
    <row r="2" spans="1:7" s="37" customFormat="1" ht="32.25" customHeight="1">
      <c r="A2" s="197" t="s">
        <v>1228</v>
      </c>
      <c r="B2" s="197"/>
      <c r="C2" s="197"/>
      <c r="D2" s="197"/>
      <c r="E2" s="197"/>
      <c r="F2" s="197"/>
      <c r="G2" s="197"/>
    </row>
    <row r="3" spans="1:7" ht="29.25" customHeight="1" thickBot="1">
      <c r="A3" s="38"/>
      <c r="B3" s="38"/>
      <c r="G3" s="40" t="s">
        <v>1229</v>
      </c>
    </row>
    <row r="4" spans="1:7" ht="26.25" customHeight="1">
      <c r="A4" s="198" t="s">
        <v>1230</v>
      </c>
      <c r="B4" s="201" t="s">
        <v>1231</v>
      </c>
      <c r="C4" s="201"/>
      <c r="D4" s="201"/>
      <c r="E4" s="202" t="s">
        <v>1232</v>
      </c>
      <c r="F4" s="203"/>
      <c r="G4" s="204"/>
    </row>
    <row r="5" spans="1:7" ht="28.5" customHeight="1" thickBot="1">
      <c r="A5" s="199"/>
      <c r="B5" s="95"/>
      <c r="C5" s="96" t="s">
        <v>1233</v>
      </c>
      <c r="D5" s="97" t="s">
        <v>1234</v>
      </c>
      <c r="E5" s="98"/>
      <c r="F5" s="96" t="s">
        <v>1233</v>
      </c>
      <c r="G5" s="99" t="s">
        <v>1234</v>
      </c>
    </row>
    <row r="6" spans="1:7" ht="27" customHeight="1">
      <c r="A6" s="200"/>
      <c r="B6" s="100" t="s">
        <v>1235</v>
      </c>
      <c r="C6" s="101" t="s">
        <v>1236</v>
      </c>
      <c r="D6" s="102" t="s">
        <v>1237</v>
      </c>
      <c r="E6" s="103" t="s">
        <v>1238</v>
      </c>
      <c r="F6" s="101" t="s">
        <v>1239</v>
      </c>
      <c r="G6" s="104" t="s">
        <v>1240</v>
      </c>
    </row>
    <row r="7" spans="1:7" ht="39.75" customHeight="1" thickBot="1">
      <c r="A7" s="105" t="s">
        <v>1241</v>
      </c>
      <c r="B7" s="106">
        <v>38</v>
      </c>
      <c r="C7" s="107">
        <v>33.4</v>
      </c>
      <c r="D7" s="108">
        <v>4.5999999999999996</v>
      </c>
      <c r="E7" s="109">
        <v>36.862499999999997</v>
      </c>
      <c r="F7" s="110">
        <v>32.262500000000003</v>
      </c>
      <c r="G7" s="111">
        <v>4.5999999999999996</v>
      </c>
    </row>
    <row r="8" spans="1:7" ht="31.5" customHeight="1">
      <c r="A8" s="205" t="s">
        <v>1242</v>
      </c>
      <c r="B8" s="205"/>
      <c r="C8" s="205"/>
      <c r="D8" s="205"/>
      <c r="E8" s="205"/>
      <c r="F8" s="205"/>
      <c r="G8" s="205"/>
    </row>
    <row r="9" spans="1:7" ht="31.5" customHeight="1">
      <c r="A9" s="196" t="s">
        <v>1243</v>
      </c>
      <c r="B9" s="196"/>
      <c r="C9" s="196"/>
      <c r="D9" s="196"/>
      <c r="E9" s="196"/>
      <c r="F9" s="196"/>
      <c r="G9" s="196"/>
    </row>
    <row r="24" spans="6:6">
      <c r="F24" s="43"/>
    </row>
  </sheetData>
  <mergeCells count="6">
    <mergeCell ref="A9:G9"/>
    <mergeCell ref="A2:G2"/>
    <mergeCell ref="A4:A6"/>
    <mergeCell ref="B4:D4"/>
    <mergeCell ref="E4:G4"/>
    <mergeCell ref="A8:G8"/>
  </mergeCells>
  <phoneticPr fontId="3" type="noConversion"/>
  <printOptions horizontalCentered="1"/>
  <pageMargins left="0.47244094488188981" right="0.39370078740157483" top="0.62992125984251968" bottom="0.27559055118110237" header="0.23622047244094491" footer="0"/>
  <pageSetup paperSize="9" orientation="portrait" r:id="rId1"/>
</worksheet>
</file>

<file path=xl/worksheets/sheet12.xml><?xml version="1.0" encoding="utf-8"?>
<worksheet xmlns="http://schemas.openxmlformats.org/spreadsheetml/2006/main" xmlns:r="http://schemas.openxmlformats.org/officeDocument/2006/relationships">
  <sheetPr>
    <tabColor theme="0" tint="-4.9989318521683403E-2"/>
  </sheetPr>
  <dimension ref="A1:H10"/>
  <sheetViews>
    <sheetView workbookViewId="0">
      <pane xSplit="1" ySplit="4" topLeftCell="B5" activePane="bottomRight" state="frozen"/>
      <selection activeCell="A9" sqref="A9:G9"/>
      <selection pane="topRight" activeCell="A9" sqref="A9:G9"/>
      <selection pane="bottomLeft" activeCell="A9" sqref="A9:G9"/>
      <selection pane="bottomRight" activeCell="D17" sqref="D17"/>
    </sheetView>
  </sheetViews>
  <sheetFormatPr defaultColWidth="10" defaultRowHeight="13.5"/>
  <cols>
    <col min="1" max="1" width="16.875" style="39" customWidth="1"/>
    <col min="2" max="2" width="13.125" style="39" customWidth="1"/>
    <col min="3" max="3" width="8.875" style="39" customWidth="1"/>
    <col min="4" max="4" width="16" style="39" customWidth="1"/>
    <col min="5" max="5" width="17.125" style="39" customWidth="1"/>
    <col min="6" max="6" width="7.625" style="39" customWidth="1"/>
    <col min="7" max="7" width="8.25" style="39" customWidth="1"/>
    <col min="8" max="8" width="9.125" style="39" customWidth="1"/>
    <col min="9" max="10" width="9.75" style="39" customWidth="1"/>
    <col min="11" max="16384" width="10" style="39"/>
  </cols>
  <sheetData>
    <row r="1" spans="1:8" s="36" customFormat="1" ht="17.25" customHeight="1">
      <c r="A1" s="35" t="s">
        <v>1424</v>
      </c>
    </row>
    <row r="2" spans="1:8" s="37" customFormat="1" ht="28.7" customHeight="1">
      <c r="A2" s="206" t="s">
        <v>1244</v>
      </c>
      <c r="B2" s="206"/>
      <c r="C2" s="206"/>
      <c r="D2" s="206"/>
      <c r="E2" s="206"/>
      <c r="F2" s="206"/>
      <c r="G2" s="206"/>
      <c r="H2" s="206"/>
    </row>
    <row r="3" spans="1:8" ht="14.25" customHeight="1" thickBot="1">
      <c r="A3" s="207" t="s">
        <v>1229</v>
      </c>
      <c r="B3" s="207"/>
      <c r="C3" s="207"/>
      <c r="D3" s="207"/>
      <c r="E3" s="207"/>
      <c r="F3" s="207"/>
      <c r="G3" s="207"/>
      <c r="H3" s="207"/>
    </row>
    <row r="4" spans="1:8" s="41" customFormat="1" ht="39" customHeight="1">
      <c r="A4" s="112" t="s">
        <v>1245</v>
      </c>
      <c r="B4" s="113" t="s">
        <v>1246</v>
      </c>
      <c r="C4" s="114" t="s">
        <v>1247</v>
      </c>
      <c r="D4" s="114" t="s">
        <v>1248</v>
      </c>
      <c r="E4" s="114" t="s">
        <v>1249</v>
      </c>
      <c r="F4" s="114" t="s">
        <v>1250</v>
      </c>
      <c r="G4" s="115" t="s">
        <v>1251</v>
      </c>
      <c r="H4" s="112" t="s">
        <v>1252</v>
      </c>
    </row>
    <row r="5" spans="1:8" s="41" customFormat="1" ht="39" customHeight="1">
      <c r="A5" s="208" t="s">
        <v>1253</v>
      </c>
      <c r="B5" s="208"/>
      <c r="C5" s="208"/>
      <c r="D5" s="116"/>
      <c r="E5" s="116"/>
      <c r="F5" s="116"/>
      <c r="G5" s="117">
        <f>SUM(G6:G8)</f>
        <v>6.7</v>
      </c>
      <c r="H5" s="116"/>
    </row>
    <row r="6" spans="1:8" ht="37.5" customHeight="1">
      <c r="A6" s="68" t="s">
        <v>1254</v>
      </c>
      <c r="B6" s="68" t="s">
        <v>1255</v>
      </c>
      <c r="C6" s="68" t="s">
        <v>1256</v>
      </c>
      <c r="D6" s="68" t="s">
        <v>1257</v>
      </c>
      <c r="E6" s="67" t="s">
        <v>1258</v>
      </c>
      <c r="F6" s="68" t="s">
        <v>1259</v>
      </c>
      <c r="G6" s="118">
        <v>0.26500000000000001</v>
      </c>
      <c r="H6" s="119">
        <v>43252</v>
      </c>
    </row>
    <row r="7" spans="1:8" ht="37.5" customHeight="1">
      <c r="A7" s="68" t="s">
        <v>1260</v>
      </c>
      <c r="B7" s="68" t="s">
        <v>1261</v>
      </c>
      <c r="C7" s="68" t="s">
        <v>1262</v>
      </c>
      <c r="D7" s="67" t="s">
        <v>1263</v>
      </c>
      <c r="E7" s="67" t="s">
        <v>1263</v>
      </c>
      <c r="F7" s="68" t="s">
        <v>1259</v>
      </c>
      <c r="G7" s="118">
        <v>2.835</v>
      </c>
      <c r="H7" s="119">
        <v>43252</v>
      </c>
    </row>
    <row r="8" spans="1:8" ht="37.5" customHeight="1">
      <c r="A8" s="68" t="s">
        <v>1264</v>
      </c>
      <c r="B8" s="68" t="s">
        <v>1265</v>
      </c>
      <c r="C8" s="68" t="s">
        <v>1266</v>
      </c>
      <c r="D8" s="68" t="s">
        <v>1267</v>
      </c>
      <c r="E8" s="67" t="s">
        <v>1267</v>
      </c>
      <c r="F8" s="68" t="s">
        <v>1259</v>
      </c>
      <c r="G8" s="118">
        <v>3.6</v>
      </c>
      <c r="H8" s="119">
        <v>43252</v>
      </c>
    </row>
    <row r="9" spans="1:8" ht="30" customHeight="1">
      <c r="A9" s="68"/>
      <c r="B9" s="68"/>
      <c r="C9" s="68"/>
      <c r="D9" s="68"/>
      <c r="E9" s="67"/>
      <c r="F9" s="68"/>
      <c r="G9" s="67"/>
      <c r="H9" s="65"/>
    </row>
    <row r="10" spans="1:8" ht="42" customHeight="1">
      <c r="A10" s="196" t="s">
        <v>1268</v>
      </c>
      <c r="B10" s="196"/>
      <c r="C10" s="196"/>
      <c r="D10" s="196"/>
      <c r="E10" s="196"/>
      <c r="F10" s="196"/>
      <c r="G10" s="196"/>
      <c r="H10" s="196"/>
    </row>
  </sheetData>
  <mergeCells count="4">
    <mergeCell ref="A2:H2"/>
    <mergeCell ref="A3:H3"/>
    <mergeCell ref="A5:C5"/>
    <mergeCell ref="A10:H10"/>
  </mergeCells>
  <phoneticPr fontId="3" type="noConversion"/>
  <printOptions horizontalCentered="1"/>
  <pageMargins left="0.47244094488188981" right="0.55118110236220474" top="1.1023622047244095" bottom="0.27559055118110237" header="0.55118110236220474" footer="0"/>
  <pageSetup paperSize="9" scale="95" fitToHeight="0" orientation="portrait" r:id="rId1"/>
</worksheet>
</file>

<file path=xl/worksheets/sheet13.xml><?xml version="1.0" encoding="utf-8"?>
<worksheet xmlns="http://schemas.openxmlformats.org/spreadsheetml/2006/main" xmlns:r="http://schemas.openxmlformats.org/officeDocument/2006/relationships">
  <sheetPr>
    <tabColor theme="0" tint="-4.9989318521683403E-2"/>
  </sheetPr>
  <dimension ref="A1:B28"/>
  <sheetViews>
    <sheetView tabSelected="1" workbookViewId="0">
      <pane ySplit="4" topLeftCell="A5" activePane="bottomLeft" state="frozen"/>
      <selection activeCell="A9" sqref="A9:G9"/>
      <selection pane="bottomLeft" activeCell="F24" sqref="F24"/>
    </sheetView>
  </sheetViews>
  <sheetFormatPr defaultColWidth="10" defaultRowHeight="13.5"/>
  <cols>
    <col min="1" max="1" width="55.5" style="39" customWidth="1"/>
    <col min="2" max="2" width="24.875" style="39" customWidth="1"/>
    <col min="3" max="16384" width="10" style="39"/>
  </cols>
  <sheetData>
    <row r="1" spans="1:2" s="36" customFormat="1" ht="15" customHeight="1">
      <c r="A1" s="35" t="s">
        <v>1425</v>
      </c>
    </row>
    <row r="2" spans="1:2" s="37" customFormat="1" ht="27.2" customHeight="1">
      <c r="A2" s="197" t="s">
        <v>1269</v>
      </c>
      <c r="B2" s="197"/>
    </row>
    <row r="3" spans="1:2" ht="31.5" customHeight="1">
      <c r="B3" s="42" t="s">
        <v>1229</v>
      </c>
    </row>
    <row r="4" spans="1:2" ht="29.25" customHeight="1">
      <c r="A4" s="116" t="s">
        <v>1270</v>
      </c>
      <c r="B4" s="116" t="s">
        <v>1375</v>
      </c>
    </row>
    <row r="5" spans="1:2" ht="18" customHeight="1">
      <c r="A5" s="65" t="s">
        <v>1271</v>
      </c>
      <c r="B5" s="66">
        <v>30</v>
      </c>
    </row>
    <row r="6" spans="1:2" ht="18" customHeight="1">
      <c r="A6" s="65" t="s">
        <v>1272</v>
      </c>
      <c r="B6" s="66">
        <v>25.380400000000002</v>
      </c>
    </row>
    <row r="7" spans="1:2" ht="18" customHeight="1">
      <c r="A7" s="65" t="s">
        <v>1315</v>
      </c>
      <c r="B7" s="66">
        <v>4.5999999999999996</v>
      </c>
    </row>
    <row r="8" spans="1:2" ht="18" customHeight="1">
      <c r="A8" s="65" t="s">
        <v>1273</v>
      </c>
      <c r="B8" s="66">
        <v>32.5</v>
      </c>
    </row>
    <row r="9" spans="1:2" ht="18" customHeight="1">
      <c r="A9" s="65" t="s">
        <v>1272</v>
      </c>
      <c r="B9" s="66">
        <v>27.9</v>
      </c>
    </row>
    <row r="10" spans="1:2" ht="18" customHeight="1">
      <c r="A10" s="65" t="s">
        <v>1315</v>
      </c>
      <c r="B10" s="66">
        <v>4.5999999999999996</v>
      </c>
    </row>
    <row r="11" spans="1:2" ht="18" customHeight="1">
      <c r="A11" s="65" t="s">
        <v>1274</v>
      </c>
      <c r="B11" s="66">
        <v>8</v>
      </c>
    </row>
    <row r="12" spans="1:2" ht="18" customHeight="1">
      <c r="A12" s="65" t="s">
        <v>1275</v>
      </c>
      <c r="B12" s="66">
        <v>6.7</v>
      </c>
    </row>
    <row r="13" spans="1:2" ht="18" customHeight="1">
      <c r="A13" s="65" t="s">
        <v>1276</v>
      </c>
      <c r="B13" s="66">
        <v>1.3</v>
      </c>
    </row>
    <row r="14" spans="1:2" ht="18" customHeight="1">
      <c r="A14" s="65" t="s">
        <v>1277</v>
      </c>
      <c r="B14" s="66"/>
    </row>
    <row r="15" spans="1:2" ht="18" customHeight="1">
      <c r="A15" s="65" t="s">
        <v>1278</v>
      </c>
      <c r="B15" s="66"/>
    </row>
    <row r="16" spans="1:2" ht="18" customHeight="1">
      <c r="A16" s="65" t="s">
        <v>1316</v>
      </c>
      <c r="B16" s="66">
        <v>1.3</v>
      </c>
    </row>
    <row r="17" spans="1:2" ht="18" customHeight="1">
      <c r="A17" s="65" t="s">
        <v>1317</v>
      </c>
      <c r="B17" s="66">
        <v>1.3</v>
      </c>
    </row>
    <row r="18" spans="1:2" ht="18" customHeight="1">
      <c r="A18" s="65" t="s">
        <v>1318</v>
      </c>
      <c r="B18" s="66">
        <v>0</v>
      </c>
    </row>
    <row r="19" spans="1:2" ht="18" customHeight="1">
      <c r="A19" s="65" t="s">
        <v>1319</v>
      </c>
      <c r="B19" s="66">
        <f>SUM(B20:B21)</f>
        <v>1.0299</v>
      </c>
    </row>
    <row r="20" spans="1:2" ht="18" customHeight="1">
      <c r="A20" s="65" t="s">
        <v>1320</v>
      </c>
      <c r="B20" s="66">
        <v>0.86719999999999997</v>
      </c>
    </row>
    <row r="21" spans="1:2" ht="18" customHeight="1">
      <c r="A21" s="65" t="s">
        <v>1321</v>
      </c>
      <c r="B21" s="66">
        <v>0.16270000000000001</v>
      </c>
    </row>
    <row r="22" spans="1:2" ht="18" customHeight="1">
      <c r="A22" s="65" t="s">
        <v>1279</v>
      </c>
      <c r="B22" s="66">
        <v>36.862499999999997</v>
      </c>
    </row>
    <row r="23" spans="1:2" ht="18" customHeight="1">
      <c r="A23" s="65" t="s">
        <v>1272</v>
      </c>
      <c r="B23" s="66">
        <v>32.262500000000003</v>
      </c>
    </row>
    <row r="24" spans="1:2" ht="18" customHeight="1">
      <c r="A24" s="65" t="s">
        <v>1315</v>
      </c>
      <c r="B24" s="66">
        <v>4.5999999999999996</v>
      </c>
    </row>
    <row r="25" spans="1:2" ht="18" customHeight="1">
      <c r="A25" s="65" t="s">
        <v>1280</v>
      </c>
      <c r="B25" s="66">
        <v>38</v>
      </c>
    </row>
    <row r="26" spans="1:2" ht="18" customHeight="1">
      <c r="A26" s="65" t="s">
        <v>1272</v>
      </c>
      <c r="B26" s="66">
        <v>33.4</v>
      </c>
    </row>
    <row r="27" spans="1:2" ht="18" customHeight="1">
      <c r="A27" s="65" t="s">
        <v>1315</v>
      </c>
      <c r="B27" s="66">
        <v>4.5999999999999996</v>
      </c>
    </row>
    <row r="28" spans="1:2" ht="39.75" customHeight="1">
      <c r="A28" s="196" t="s">
        <v>1281</v>
      </c>
      <c r="B28" s="196"/>
    </row>
  </sheetData>
  <mergeCells count="2">
    <mergeCell ref="A2:B2"/>
    <mergeCell ref="A28:B28"/>
  </mergeCells>
  <phoneticPr fontId="3" type="noConversion"/>
  <printOptions horizontalCentered="1"/>
  <pageMargins left="0.74803149606299213" right="0.74803149606299213" top="0.86614173228346458" bottom="0.27559055118110237" header="0" footer="0"/>
  <pageSetup paperSize="9" fitToHeight="0" orientation="portrait" r:id="rId1"/>
</worksheet>
</file>

<file path=xl/worksheets/sheet2.xml><?xml version="1.0" encoding="utf-8"?>
<worksheet xmlns="http://schemas.openxmlformats.org/spreadsheetml/2006/main" xmlns:r="http://schemas.openxmlformats.org/officeDocument/2006/relationships">
  <sheetPr filterMode="1"/>
  <dimension ref="A1:B1383"/>
  <sheetViews>
    <sheetView workbookViewId="0">
      <selection activeCell="E20" sqref="E20"/>
    </sheetView>
  </sheetViews>
  <sheetFormatPr defaultRowHeight="13.5"/>
  <cols>
    <col min="1" max="1" width="52" style="4" customWidth="1"/>
    <col min="2" max="2" width="14.5" style="4" customWidth="1"/>
    <col min="3" max="16384" width="9" style="4"/>
  </cols>
  <sheetData>
    <row r="1" spans="1:2" s="14" customFormat="1" ht="27" customHeight="1">
      <c r="A1" s="14" t="s">
        <v>1089</v>
      </c>
    </row>
    <row r="2" spans="1:2" ht="22.5">
      <c r="A2" s="179" t="s">
        <v>1283</v>
      </c>
      <c r="B2" s="180"/>
    </row>
    <row r="3" spans="1:2">
      <c r="A3" s="5"/>
      <c r="B3" s="6" t="s">
        <v>1022</v>
      </c>
    </row>
    <row r="4" spans="1:2">
      <c r="A4" s="89" t="s">
        <v>11</v>
      </c>
      <c r="B4" s="89" t="s">
        <v>4</v>
      </c>
    </row>
    <row r="5" spans="1:2">
      <c r="A5" s="27" t="s">
        <v>1372</v>
      </c>
      <c r="B5" s="131">
        <f>SUM(B6,B259,B292,B311,B432,B487,B543,B592,B709,B781,B859,B883,B1013,B1077,B1153,B1180,B1209,B1219,B1298,B1316,B1369,B1372,B1380)</f>
        <v>624833</v>
      </c>
    </row>
    <row r="6" spans="1:2">
      <c r="A6" s="28" t="s">
        <v>1135</v>
      </c>
      <c r="B6" s="131">
        <f>SUM(B7,B19,B28,B40,B52,B63,B74,B86,B95,B105,B120,B129,B140,B152,B162,B175,B182,B189,B198,B204,B211,B219,B226,B232,B238,B244,B250,B256)</f>
        <v>49807</v>
      </c>
    </row>
    <row r="7" spans="1:2">
      <c r="A7" s="28" t="s">
        <v>1136</v>
      </c>
      <c r="B7" s="131">
        <f>SUM(B8:B18)</f>
        <v>1609</v>
      </c>
    </row>
    <row r="8" spans="1:2">
      <c r="A8" s="25" t="s">
        <v>12</v>
      </c>
      <c r="B8" s="131">
        <v>1182</v>
      </c>
    </row>
    <row r="9" spans="1:2">
      <c r="A9" s="25" t="s">
        <v>13</v>
      </c>
      <c r="B9" s="131">
        <v>240</v>
      </c>
    </row>
    <row r="10" spans="1:2" hidden="1">
      <c r="A10" s="20" t="s">
        <v>14</v>
      </c>
      <c r="B10" s="23">
        <v>0</v>
      </c>
    </row>
    <row r="11" spans="1:2">
      <c r="A11" s="25" t="s">
        <v>15</v>
      </c>
      <c r="B11" s="131">
        <v>176</v>
      </c>
    </row>
    <row r="12" spans="1:2" hidden="1">
      <c r="A12" s="20" t="s">
        <v>16</v>
      </c>
      <c r="B12" s="23">
        <v>0</v>
      </c>
    </row>
    <row r="13" spans="1:2" hidden="1">
      <c r="A13" s="20" t="s">
        <v>17</v>
      </c>
      <c r="B13" s="23">
        <v>0</v>
      </c>
    </row>
    <row r="14" spans="1:2" hidden="1">
      <c r="A14" s="20" t="s">
        <v>18</v>
      </c>
      <c r="B14" s="23">
        <v>0</v>
      </c>
    </row>
    <row r="15" spans="1:2">
      <c r="A15" s="25" t="s">
        <v>19</v>
      </c>
      <c r="B15" s="131">
        <v>7</v>
      </c>
    </row>
    <row r="16" spans="1:2" hidden="1">
      <c r="A16" s="20" t="s">
        <v>20</v>
      </c>
      <c r="B16" s="23">
        <v>0</v>
      </c>
    </row>
    <row r="17" spans="1:2" hidden="1">
      <c r="A17" s="20" t="s">
        <v>21</v>
      </c>
      <c r="B17" s="23">
        <v>0</v>
      </c>
    </row>
    <row r="18" spans="1:2">
      <c r="A18" s="25" t="s">
        <v>22</v>
      </c>
      <c r="B18" s="131">
        <v>4</v>
      </c>
    </row>
    <row r="19" spans="1:2">
      <c r="A19" s="28" t="s">
        <v>23</v>
      </c>
      <c r="B19" s="131">
        <f>SUM(B20:B27)</f>
        <v>826</v>
      </c>
    </row>
    <row r="20" spans="1:2">
      <c r="A20" s="25" t="s">
        <v>12</v>
      </c>
      <c r="B20" s="131">
        <v>594</v>
      </c>
    </row>
    <row r="21" spans="1:2">
      <c r="A21" s="25" t="s">
        <v>13</v>
      </c>
      <c r="B21" s="131">
        <v>140</v>
      </c>
    </row>
    <row r="22" spans="1:2" hidden="1">
      <c r="A22" s="20" t="s">
        <v>14</v>
      </c>
      <c r="B22" s="23">
        <v>0</v>
      </c>
    </row>
    <row r="23" spans="1:2">
      <c r="A23" s="25" t="s">
        <v>24</v>
      </c>
      <c r="B23" s="131">
        <v>34</v>
      </c>
    </row>
    <row r="24" spans="1:2">
      <c r="A24" s="25" t="s">
        <v>25</v>
      </c>
      <c r="B24" s="131">
        <v>21</v>
      </c>
    </row>
    <row r="25" spans="1:2" hidden="1">
      <c r="A25" s="20" t="s">
        <v>26</v>
      </c>
      <c r="B25" s="23">
        <v>0</v>
      </c>
    </row>
    <row r="26" spans="1:2">
      <c r="A26" s="25" t="s">
        <v>21</v>
      </c>
      <c r="B26" s="131">
        <v>27</v>
      </c>
    </row>
    <row r="27" spans="1:2">
      <c r="A27" s="25" t="s">
        <v>27</v>
      </c>
      <c r="B27" s="131">
        <v>10</v>
      </c>
    </row>
    <row r="28" spans="1:2">
      <c r="A28" s="28" t="s">
        <v>28</v>
      </c>
      <c r="B28" s="131">
        <f>SUM(B29:B39)</f>
        <v>19249</v>
      </c>
    </row>
    <row r="29" spans="1:2">
      <c r="A29" s="25" t="s">
        <v>12</v>
      </c>
      <c r="B29" s="131">
        <v>11285</v>
      </c>
    </row>
    <row r="30" spans="1:2" hidden="1">
      <c r="A30" s="20" t="s">
        <v>13</v>
      </c>
      <c r="B30" s="23">
        <v>0</v>
      </c>
    </row>
    <row r="31" spans="1:2" hidden="1">
      <c r="A31" s="20" t="s">
        <v>14</v>
      </c>
      <c r="B31" s="23">
        <v>0</v>
      </c>
    </row>
    <row r="32" spans="1:2" hidden="1">
      <c r="A32" s="20" t="s">
        <v>29</v>
      </c>
      <c r="B32" s="23">
        <v>0</v>
      </c>
    </row>
    <row r="33" spans="1:2" hidden="1">
      <c r="A33" s="20" t="s">
        <v>30</v>
      </c>
      <c r="B33" s="23">
        <v>0</v>
      </c>
    </row>
    <row r="34" spans="1:2" hidden="1">
      <c r="A34" s="20" t="s">
        <v>31</v>
      </c>
      <c r="B34" s="23">
        <v>0</v>
      </c>
    </row>
    <row r="35" spans="1:2">
      <c r="A35" s="25" t="s">
        <v>32</v>
      </c>
      <c r="B35" s="131">
        <v>32</v>
      </c>
    </row>
    <row r="36" spans="1:2">
      <c r="A36" s="25" t="s">
        <v>33</v>
      </c>
      <c r="B36" s="131">
        <v>627</v>
      </c>
    </row>
    <row r="37" spans="1:2" hidden="1">
      <c r="A37" s="20" t="s">
        <v>34</v>
      </c>
      <c r="B37" s="23">
        <v>0</v>
      </c>
    </row>
    <row r="38" spans="1:2">
      <c r="A38" s="25" t="s">
        <v>21</v>
      </c>
      <c r="B38" s="131">
        <v>983</v>
      </c>
    </row>
    <row r="39" spans="1:2">
      <c r="A39" s="25" t="s">
        <v>35</v>
      </c>
      <c r="B39" s="131">
        <v>6322</v>
      </c>
    </row>
    <row r="40" spans="1:2">
      <c r="A40" s="28" t="s">
        <v>36</v>
      </c>
      <c r="B40" s="131">
        <f>SUM(B41:B51)</f>
        <v>1610</v>
      </c>
    </row>
    <row r="41" spans="1:2">
      <c r="A41" s="25" t="s">
        <v>12</v>
      </c>
      <c r="B41" s="131">
        <v>397</v>
      </c>
    </row>
    <row r="42" spans="1:2" hidden="1">
      <c r="A42" s="20" t="s">
        <v>13</v>
      </c>
      <c r="B42" s="23">
        <v>0</v>
      </c>
    </row>
    <row r="43" spans="1:2" hidden="1">
      <c r="A43" s="20" t="s">
        <v>14</v>
      </c>
      <c r="B43" s="23">
        <v>0</v>
      </c>
    </row>
    <row r="44" spans="1:2" hidden="1">
      <c r="A44" s="20" t="s">
        <v>37</v>
      </c>
      <c r="B44" s="23">
        <v>0</v>
      </c>
    </row>
    <row r="45" spans="1:2" hidden="1">
      <c r="A45" s="20" t="s">
        <v>38</v>
      </c>
      <c r="B45" s="23">
        <v>0</v>
      </c>
    </row>
    <row r="46" spans="1:2" hidden="1">
      <c r="A46" s="20" t="s">
        <v>39</v>
      </c>
      <c r="B46" s="23">
        <v>0</v>
      </c>
    </row>
    <row r="47" spans="1:2" hidden="1">
      <c r="A47" s="20" t="s">
        <v>40</v>
      </c>
      <c r="B47" s="23">
        <v>0</v>
      </c>
    </row>
    <row r="48" spans="1:2">
      <c r="A48" s="25" t="s">
        <v>41</v>
      </c>
      <c r="B48" s="131">
        <v>15</v>
      </c>
    </row>
    <row r="49" spans="1:2" hidden="1">
      <c r="A49" s="20" t="s">
        <v>42</v>
      </c>
      <c r="B49" s="23">
        <v>0</v>
      </c>
    </row>
    <row r="50" spans="1:2">
      <c r="A50" s="25" t="s">
        <v>21</v>
      </c>
      <c r="B50" s="131">
        <v>198</v>
      </c>
    </row>
    <row r="51" spans="1:2">
      <c r="A51" s="25" t="s">
        <v>43</v>
      </c>
      <c r="B51" s="131">
        <v>1000</v>
      </c>
    </row>
    <row r="52" spans="1:2">
      <c r="A52" s="28" t="s">
        <v>44</v>
      </c>
      <c r="B52" s="131">
        <f>SUM(B53:B62)</f>
        <v>556</v>
      </c>
    </row>
    <row r="53" spans="1:2">
      <c r="A53" s="25" t="s">
        <v>12</v>
      </c>
      <c r="B53" s="131">
        <v>234</v>
      </c>
    </row>
    <row r="54" spans="1:2" hidden="1">
      <c r="A54" s="20" t="s">
        <v>13</v>
      </c>
      <c r="B54" s="23">
        <v>0</v>
      </c>
    </row>
    <row r="55" spans="1:2" hidden="1">
      <c r="A55" s="20" t="s">
        <v>14</v>
      </c>
      <c r="B55" s="23">
        <v>0</v>
      </c>
    </row>
    <row r="56" spans="1:2" hidden="1">
      <c r="A56" s="20" t="s">
        <v>45</v>
      </c>
      <c r="B56" s="23">
        <v>0</v>
      </c>
    </row>
    <row r="57" spans="1:2">
      <c r="A57" s="25" t="s">
        <v>46</v>
      </c>
      <c r="B57" s="131">
        <v>84</v>
      </c>
    </row>
    <row r="58" spans="1:2" hidden="1">
      <c r="A58" s="20" t="s">
        <v>47</v>
      </c>
      <c r="B58" s="23">
        <v>0</v>
      </c>
    </row>
    <row r="59" spans="1:2">
      <c r="A59" s="25" t="s">
        <v>48</v>
      </c>
      <c r="B59" s="131">
        <v>6</v>
      </c>
    </row>
    <row r="60" spans="1:2">
      <c r="A60" s="25" t="s">
        <v>49</v>
      </c>
      <c r="B60" s="131">
        <v>47</v>
      </c>
    </row>
    <row r="61" spans="1:2" hidden="1">
      <c r="A61" s="20" t="s">
        <v>21</v>
      </c>
      <c r="B61" s="23">
        <v>0</v>
      </c>
    </row>
    <row r="62" spans="1:2">
      <c r="A62" s="25" t="s">
        <v>50</v>
      </c>
      <c r="B62" s="131">
        <v>185</v>
      </c>
    </row>
    <row r="63" spans="1:2">
      <c r="A63" s="28" t="s">
        <v>51</v>
      </c>
      <c r="B63" s="131">
        <f>SUM(B64:B73)</f>
        <v>3459</v>
      </c>
    </row>
    <row r="64" spans="1:2">
      <c r="A64" s="25" t="s">
        <v>12</v>
      </c>
      <c r="B64" s="131">
        <v>2812</v>
      </c>
    </row>
    <row r="65" spans="1:2">
      <c r="A65" s="25" t="s">
        <v>13</v>
      </c>
      <c r="B65" s="131">
        <v>1</v>
      </c>
    </row>
    <row r="66" spans="1:2" hidden="1">
      <c r="A66" s="20" t="s">
        <v>14</v>
      </c>
      <c r="B66" s="23">
        <v>0</v>
      </c>
    </row>
    <row r="67" spans="1:2" hidden="1">
      <c r="A67" s="20" t="s">
        <v>52</v>
      </c>
      <c r="B67" s="23">
        <v>0</v>
      </c>
    </row>
    <row r="68" spans="1:2" hidden="1">
      <c r="A68" s="20" t="s">
        <v>53</v>
      </c>
      <c r="B68" s="23">
        <v>0</v>
      </c>
    </row>
    <row r="69" spans="1:2" hidden="1">
      <c r="A69" s="20" t="s">
        <v>54</v>
      </c>
      <c r="B69" s="23">
        <v>0</v>
      </c>
    </row>
    <row r="70" spans="1:2">
      <c r="A70" s="25" t="s">
        <v>55</v>
      </c>
      <c r="B70" s="131">
        <v>72</v>
      </c>
    </row>
    <row r="71" spans="1:2" hidden="1">
      <c r="A71" s="20" t="s">
        <v>56</v>
      </c>
      <c r="B71" s="23">
        <v>0</v>
      </c>
    </row>
    <row r="72" spans="1:2">
      <c r="A72" s="25" t="s">
        <v>21</v>
      </c>
      <c r="B72" s="131">
        <v>162</v>
      </c>
    </row>
    <row r="73" spans="1:2">
      <c r="A73" s="25" t="s">
        <v>57</v>
      </c>
      <c r="B73" s="131">
        <v>412</v>
      </c>
    </row>
    <row r="74" spans="1:2">
      <c r="A74" s="28" t="s">
        <v>58</v>
      </c>
      <c r="B74" s="131">
        <f>SUM(B75:B85)</f>
        <v>970</v>
      </c>
    </row>
    <row r="75" spans="1:2" hidden="1">
      <c r="A75" s="20" t="s">
        <v>12</v>
      </c>
      <c r="B75" s="23">
        <v>0</v>
      </c>
    </row>
    <row r="76" spans="1:2" hidden="1">
      <c r="A76" s="20" t="s">
        <v>13</v>
      </c>
      <c r="B76" s="23">
        <v>0</v>
      </c>
    </row>
    <row r="77" spans="1:2" hidden="1">
      <c r="A77" s="20" t="s">
        <v>14</v>
      </c>
      <c r="B77" s="23">
        <v>0</v>
      </c>
    </row>
    <row r="78" spans="1:2" hidden="1">
      <c r="A78" s="20" t="s">
        <v>59</v>
      </c>
      <c r="B78" s="23">
        <v>0</v>
      </c>
    </row>
    <row r="79" spans="1:2" hidden="1">
      <c r="A79" s="20" t="s">
        <v>60</v>
      </c>
      <c r="B79" s="23">
        <v>0</v>
      </c>
    </row>
    <row r="80" spans="1:2" hidden="1">
      <c r="A80" s="20" t="s">
        <v>61</v>
      </c>
      <c r="B80" s="23">
        <v>0</v>
      </c>
    </row>
    <row r="81" spans="1:2" hidden="1">
      <c r="A81" s="20" t="s">
        <v>62</v>
      </c>
      <c r="B81" s="23">
        <v>0</v>
      </c>
    </row>
    <row r="82" spans="1:2" hidden="1">
      <c r="A82" s="20" t="s">
        <v>63</v>
      </c>
      <c r="B82" s="23">
        <v>0</v>
      </c>
    </row>
    <row r="83" spans="1:2" hidden="1">
      <c r="A83" s="20" t="s">
        <v>55</v>
      </c>
      <c r="B83" s="23">
        <v>0</v>
      </c>
    </row>
    <row r="84" spans="1:2" hidden="1">
      <c r="A84" s="20" t="s">
        <v>21</v>
      </c>
      <c r="B84" s="23">
        <v>0</v>
      </c>
    </row>
    <row r="85" spans="1:2">
      <c r="A85" s="25" t="s">
        <v>64</v>
      </c>
      <c r="B85" s="131">
        <v>970</v>
      </c>
    </row>
    <row r="86" spans="1:2" hidden="1">
      <c r="A86" s="22" t="s">
        <v>65</v>
      </c>
      <c r="B86" s="21">
        <f>SUM(B87:B94)</f>
        <v>0</v>
      </c>
    </row>
    <row r="87" spans="1:2" hidden="1">
      <c r="A87" s="20" t="s">
        <v>12</v>
      </c>
      <c r="B87" s="23">
        <v>0</v>
      </c>
    </row>
    <row r="88" spans="1:2" hidden="1">
      <c r="A88" s="20" t="s">
        <v>13</v>
      </c>
      <c r="B88" s="23">
        <v>0</v>
      </c>
    </row>
    <row r="89" spans="1:2" hidden="1">
      <c r="A89" s="20" t="s">
        <v>14</v>
      </c>
      <c r="B89" s="23">
        <v>0</v>
      </c>
    </row>
    <row r="90" spans="1:2" hidden="1">
      <c r="A90" s="20" t="s">
        <v>66</v>
      </c>
      <c r="B90" s="23">
        <v>0</v>
      </c>
    </row>
    <row r="91" spans="1:2" hidden="1">
      <c r="A91" s="20" t="s">
        <v>67</v>
      </c>
      <c r="B91" s="23">
        <v>0</v>
      </c>
    </row>
    <row r="92" spans="1:2" hidden="1">
      <c r="A92" s="20" t="s">
        <v>55</v>
      </c>
      <c r="B92" s="23">
        <v>0</v>
      </c>
    </row>
    <row r="93" spans="1:2" hidden="1">
      <c r="A93" s="20" t="s">
        <v>21</v>
      </c>
      <c r="B93" s="23">
        <v>0</v>
      </c>
    </row>
    <row r="94" spans="1:2" hidden="1">
      <c r="A94" s="20" t="s">
        <v>68</v>
      </c>
      <c r="B94" s="23">
        <v>0</v>
      </c>
    </row>
    <row r="95" spans="1:2" hidden="1">
      <c r="A95" s="22" t="s">
        <v>69</v>
      </c>
      <c r="B95" s="21">
        <f>SUM(B96:B104)</f>
        <v>0</v>
      </c>
    </row>
    <row r="96" spans="1:2" hidden="1">
      <c r="A96" s="20" t="s">
        <v>12</v>
      </c>
      <c r="B96" s="23">
        <v>0</v>
      </c>
    </row>
    <row r="97" spans="1:2" hidden="1">
      <c r="A97" s="20" t="s">
        <v>13</v>
      </c>
      <c r="B97" s="23">
        <v>0</v>
      </c>
    </row>
    <row r="98" spans="1:2" hidden="1">
      <c r="A98" s="20" t="s">
        <v>14</v>
      </c>
      <c r="B98" s="23">
        <v>0</v>
      </c>
    </row>
    <row r="99" spans="1:2" hidden="1">
      <c r="A99" s="20" t="s">
        <v>70</v>
      </c>
      <c r="B99" s="23">
        <v>0</v>
      </c>
    </row>
    <row r="100" spans="1:2" hidden="1">
      <c r="A100" s="20" t="s">
        <v>71</v>
      </c>
      <c r="B100" s="23">
        <v>0</v>
      </c>
    </row>
    <row r="101" spans="1:2" hidden="1">
      <c r="A101" s="20" t="s">
        <v>72</v>
      </c>
      <c r="B101" s="23">
        <v>0</v>
      </c>
    </row>
    <row r="102" spans="1:2" hidden="1">
      <c r="A102" s="20" t="s">
        <v>55</v>
      </c>
      <c r="B102" s="23">
        <v>0</v>
      </c>
    </row>
    <row r="103" spans="1:2" hidden="1">
      <c r="A103" s="20" t="s">
        <v>21</v>
      </c>
      <c r="B103" s="23">
        <v>0</v>
      </c>
    </row>
    <row r="104" spans="1:2" hidden="1">
      <c r="A104" s="20" t="s">
        <v>73</v>
      </c>
      <c r="B104" s="23">
        <v>0</v>
      </c>
    </row>
    <row r="105" spans="1:2">
      <c r="A105" s="28" t="s">
        <v>74</v>
      </c>
      <c r="B105" s="131">
        <f>SUM(B106:B119)</f>
        <v>72</v>
      </c>
    </row>
    <row r="106" spans="1:2" hidden="1">
      <c r="A106" s="20" t="s">
        <v>12</v>
      </c>
      <c r="B106" s="23">
        <v>0</v>
      </c>
    </row>
    <row r="107" spans="1:2" hidden="1">
      <c r="A107" s="20" t="s">
        <v>13</v>
      </c>
      <c r="B107" s="23">
        <v>0</v>
      </c>
    </row>
    <row r="108" spans="1:2" hidden="1">
      <c r="A108" s="20" t="s">
        <v>14</v>
      </c>
      <c r="B108" s="23">
        <v>0</v>
      </c>
    </row>
    <row r="109" spans="1:2" hidden="1">
      <c r="A109" s="20" t="s">
        <v>75</v>
      </c>
      <c r="B109" s="23">
        <v>0</v>
      </c>
    </row>
    <row r="110" spans="1:2" hidden="1">
      <c r="A110" s="20" t="s">
        <v>76</v>
      </c>
      <c r="B110" s="23">
        <v>0</v>
      </c>
    </row>
    <row r="111" spans="1:2">
      <c r="A111" s="25" t="s">
        <v>77</v>
      </c>
      <c r="B111" s="131">
        <v>3</v>
      </c>
    </row>
    <row r="112" spans="1:2" hidden="1">
      <c r="A112" s="20" t="s">
        <v>78</v>
      </c>
      <c r="B112" s="23">
        <v>0</v>
      </c>
    </row>
    <row r="113" spans="1:2" hidden="1">
      <c r="A113" s="20" t="s">
        <v>79</v>
      </c>
      <c r="B113" s="23">
        <v>0</v>
      </c>
    </row>
    <row r="114" spans="1:2" hidden="1">
      <c r="A114" s="20" t="s">
        <v>80</v>
      </c>
      <c r="B114" s="23">
        <v>0</v>
      </c>
    </row>
    <row r="115" spans="1:2" hidden="1">
      <c r="A115" s="20" t="s">
        <v>81</v>
      </c>
      <c r="B115" s="23">
        <v>0</v>
      </c>
    </row>
    <row r="116" spans="1:2" hidden="1">
      <c r="A116" s="20" t="s">
        <v>82</v>
      </c>
      <c r="B116" s="23">
        <v>0</v>
      </c>
    </row>
    <row r="117" spans="1:2" hidden="1">
      <c r="A117" s="20" t="s">
        <v>83</v>
      </c>
      <c r="B117" s="23">
        <v>0</v>
      </c>
    </row>
    <row r="118" spans="1:2" hidden="1">
      <c r="A118" s="20" t="s">
        <v>21</v>
      </c>
      <c r="B118" s="23">
        <v>0</v>
      </c>
    </row>
    <row r="119" spans="1:2">
      <c r="A119" s="25" t="s">
        <v>84</v>
      </c>
      <c r="B119" s="131">
        <v>69</v>
      </c>
    </row>
    <row r="120" spans="1:2">
      <c r="A120" s="28" t="s">
        <v>85</v>
      </c>
      <c r="B120" s="131">
        <f>SUM(B121:B128)</f>
        <v>1244</v>
      </c>
    </row>
    <row r="121" spans="1:2">
      <c r="A121" s="25" t="s">
        <v>12</v>
      </c>
      <c r="B121" s="131">
        <v>577</v>
      </c>
    </row>
    <row r="122" spans="1:2" hidden="1">
      <c r="A122" s="20" t="s">
        <v>13</v>
      </c>
      <c r="B122" s="23">
        <v>0</v>
      </c>
    </row>
    <row r="123" spans="1:2" hidden="1">
      <c r="A123" s="20" t="s">
        <v>14</v>
      </c>
      <c r="B123" s="23">
        <v>0</v>
      </c>
    </row>
    <row r="124" spans="1:2">
      <c r="A124" s="25" t="s">
        <v>86</v>
      </c>
      <c r="B124" s="131">
        <v>39</v>
      </c>
    </row>
    <row r="125" spans="1:2" hidden="1">
      <c r="A125" s="20" t="s">
        <v>87</v>
      </c>
      <c r="B125" s="23">
        <v>0</v>
      </c>
    </row>
    <row r="126" spans="1:2" hidden="1">
      <c r="A126" s="20" t="s">
        <v>88</v>
      </c>
      <c r="B126" s="23">
        <v>0</v>
      </c>
    </row>
    <row r="127" spans="1:2">
      <c r="A127" s="25" t="s">
        <v>21</v>
      </c>
      <c r="B127" s="131">
        <v>81</v>
      </c>
    </row>
    <row r="128" spans="1:2">
      <c r="A128" s="25" t="s">
        <v>89</v>
      </c>
      <c r="B128" s="131">
        <v>547</v>
      </c>
    </row>
    <row r="129" spans="1:2">
      <c r="A129" s="28" t="s">
        <v>90</v>
      </c>
      <c r="B129" s="131">
        <f>SUM(B130:B139)</f>
        <v>6415</v>
      </c>
    </row>
    <row r="130" spans="1:2">
      <c r="A130" s="25" t="s">
        <v>12</v>
      </c>
      <c r="B130" s="131">
        <v>349</v>
      </c>
    </row>
    <row r="131" spans="1:2" hidden="1">
      <c r="A131" s="20" t="s">
        <v>13</v>
      </c>
      <c r="B131" s="23">
        <v>0</v>
      </c>
    </row>
    <row r="132" spans="1:2" hidden="1">
      <c r="A132" s="20" t="s">
        <v>14</v>
      </c>
      <c r="B132" s="23">
        <v>0</v>
      </c>
    </row>
    <row r="133" spans="1:2" hidden="1">
      <c r="A133" s="20" t="s">
        <v>91</v>
      </c>
      <c r="B133" s="23">
        <v>0</v>
      </c>
    </row>
    <row r="134" spans="1:2" hidden="1">
      <c r="A134" s="20" t="s">
        <v>92</v>
      </c>
      <c r="B134" s="23">
        <v>0</v>
      </c>
    </row>
    <row r="135" spans="1:2" hidden="1">
      <c r="A135" s="20" t="s">
        <v>93</v>
      </c>
      <c r="B135" s="23">
        <v>0</v>
      </c>
    </row>
    <row r="136" spans="1:2" hidden="1">
      <c r="A136" s="20" t="s">
        <v>94</v>
      </c>
      <c r="B136" s="23">
        <v>0</v>
      </c>
    </row>
    <row r="137" spans="1:2">
      <c r="A137" s="25" t="s">
        <v>95</v>
      </c>
      <c r="B137" s="131">
        <v>5205</v>
      </c>
    </row>
    <row r="138" spans="1:2">
      <c r="A138" s="25" t="s">
        <v>21</v>
      </c>
      <c r="B138" s="131">
        <v>85</v>
      </c>
    </row>
    <row r="139" spans="1:2">
      <c r="A139" s="25" t="s">
        <v>96</v>
      </c>
      <c r="B139" s="131">
        <v>776</v>
      </c>
    </row>
    <row r="140" spans="1:2" hidden="1">
      <c r="A140" s="22" t="s">
        <v>97</v>
      </c>
      <c r="B140" s="21">
        <f>SUM(B141:B151)</f>
        <v>0</v>
      </c>
    </row>
    <row r="141" spans="1:2" hidden="1">
      <c r="A141" s="20" t="s">
        <v>12</v>
      </c>
      <c r="B141" s="23">
        <v>0</v>
      </c>
    </row>
    <row r="142" spans="1:2" hidden="1">
      <c r="A142" s="20" t="s">
        <v>13</v>
      </c>
      <c r="B142" s="23">
        <v>0</v>
      </c>
    </row>
    <row r="143" spans="1:2" hidden="1">
      <c r="A143" s="20" t="s">
        <v>14</v>
      </c>
      <c r="B143" s="23">
        <v>0</v>
      </c>
    </row>
    <row r="144" spans="1:2" hidden="1">
      <c r="A144" s="20" t="s">
        <v>98</v>
      </c>
      <c r="B144" s="23">
        <v>0</v>
      </c>
    </row>
    <row r="145" spans="1:2" hidden="1">
      <c r="A145" s="20" t="s">
        <v>99</v>
      </c>
      <c r="B145" s="23">
        <v>0</v>
      </c>
    </row>
    <row r="146" spans="1:2" hidden="1">
      <c r="A146" s="20" t="s">
        <v>100</v>
      </c>
      <c r="B146" s="23">
        <v>0</v>
      </c>
    </row>
    <row r="147" spans="1:2" hidden="1">
      <c r="A147" s="20" t="s">
        <v>101</v>
      </c>
      <c r="B147" s="23">
        <v>0</v>
      </c>
    </row>
    <row r="148" spans="1:2" hidden="1">
      <c r="A148" s="20" t="s">
        <v>102</v>
      </c>
      <c r="B148" s="23">
        <v>0</v>
      </c>
    </row>
    <row r="149" spans="1:2" hidden="1">
      <c r="A149" s="20" t="s">
        <v>103</v>
      </c>
      <c r="B149" s="23">
        <v>0</v>
      </c>
    </row>
    <row r="150" spans="1:2" hidden="1">
      <c r="A150" s="20" t="s">
        <v>21</v>
      </c>
      <c r="B150" s="23">
        <v>0</v>
      </c>
    </row>
    <row r="151" spans="1:2" hidden="1">
      <c r="A151" s="20" t="s">
        <v>104</v>
      </c>
      <c r="B151" s="23">
        <v>0</v>
      </c>
    </row>
    <row r="152" spans="1:2">
      <c r="A152" s="28" t="s">
        <v>105</v>
      </c>
      <c r="B152" s="131">
        <f>SUM(B153:B161)</f>
        <v>39</v>
      </c>
    </row>
    <row r="153" spans="1:2" hidden="1">
      <c r="A153" s="20" t="s">
        <v>12</v>
      </c>
      <c r="B153" s="23">
        <v>0</v>
      </c>
    </row>
    <row r="154" spans="1:2" hidden="1">
      <c r="A154" s="20" t="s">
        <v>13</v>
      </c>
      <c r="B154" s="23">
        <v>0</v>
      </c>
    </row>
    <row r="155" spans="1:2" hidden="1">
      <c r="A155" s="20" t="s">
        <v>14</v>
      </c>
      <c r="B155" s="23">
        <v>0</v>
      </c>
    </row>
    <row r="156" spans="1:2" hidden="1">
      <c r="A156" s="20" t="s">
        <v>106</v>
      </c>
      <c r="B156" s="23">
        <v>0</v>
      </c>
    </row>
    <row r="157" spans="1:2" hidden="1">
      <c r="A157" s="20" t="s">
        <v>107</v>
      </c>
      <c r="B157" s="23">
        <v>0</v>
      </c>
    </row>
    <row r="158" spans="1:2" hidden="1">
      <c r="A158" s="20" t="s">
        <v>108</v>
      </c>
      <c r="B158" s="23">
        <v>0</v>
      </c>
    </row>
    <row r="159" spans="1:2" hidden="1">
      <c r="A159" s="20" t="s">
        <v>55</v>
      </c>
      <c r="B159" s="23">
        <v>0</v>
      </c>
    </row>
    <row r="160" spans="1:2" hidden="1">
      <c r="A160" s="20" t="s">
        <v>21</v>
      </c>
      <c r="B160" s="23">
        <v>0</v>
      </c>
    </row>
    <row r="161" spans="1:2">
      <c r="A161" s="25" t="s">
        <v>109</v>
      </c>
      <c r="B161" s="131">
        <v>39</v>
      </c>
    </row>
    <row r="162" spans="1:2" hidden="1">
      <c r="A162" s="22" t="s">
        <v>110</v>
      </c>
      <c r="B162" s="21">
        <f>SUM(B163:B174)</f>
        <v>0</v>
      </c>
    </row>
    <row r="163" spans="1:2" hidden="1">
      <c r="A163" s="20" t="s">
        <v>12</v>
      </c>
      <c r="B163" s="23">
        <v>0</v>
      </c>
    </row>
    <row r="164" spans="1:2" hidden="1">
      <c r="A164" s="20" t="s">
        <v>13</v>
      </c>
      <c r="B164" s="23">
        <v>0</v>
      </c>
    </row>
    <row r="165" spans="1:2" hidden="1">
      <c r="A165" s="20" t="s">
        <v>14</v>
      </c>
      <c r="B165" s="23">
        <v>0</v>
      </c>
    </row>
    <row r="166" spans="1:2" hidden="1">
      <c r="A166" s="20" t="s">
        <v>111</v>
      </c>
      <c r="B166" s="23">
        <v>0</v>
      </c>
    </row>
    <row r="167" spans="1:2" hidden="1">
      <c r="A167" s="20" t="s">
        <v>112</v>
      </c>
      <c r="B167" s="23">
        <v>0</v>
      </c>
    </row>
    <row r="168" spans="1:2" hidden="1">
      <c r="A168" s="20" t="s">
        <v>113</v>
      </c>
      <c r="B168" s="23">
        <v>0</v>
      </c>
    </row>
    <row r="169" spans="1:2" hidden="1">
      <c r="A169" s="20" t="s">
        <v>114</v>
      </c>
      <c r="B169" s="23">
        <v>0</v>
      </c>
    </row>
    <row r="170" spans="1:2" hidden="1">
      <c r="A170" s="20" t="s">
        <v>115</v>
      </c>
      <c r="B170" s="23">
        <v>0</v>
      </c>
    </row>
    <row r="171" spans="1:2" hidden="1">
      <c r="A171" s="20" t="s">
        <v>116</v>
      </c>
      <c r="B171" s="23">
        <v>0</v>
      </c>
    </row>
    <row r="172" spans="1:2" hidden="1">
      <c r="A172" s="20" t="s">
        <v>55</v>
      </c>
      <c r="B172" s="23">
        <v>0</v>
      </c>
    </row>
    <row r="173" spans="1:2" hidden="1">
      <c r="A173" s="20" t="s">
        <v>21</v>
      </c>
      <c r="B173" s="23">
        <v>0</v>
      </c>
    </row>
    <row r="174" spans="1:2" hidden="1">
      <c r="A174" s="20" t="s">
        <v>117</v>
      </c>
      <c r="B174" s="23">
        <v>0</v>
      </c>
    </row>
    <row r="175" spans="1:2" hidden="1">
      <c r="A175" s="22" t="s">
        <v>118</v>
      </c>
      <c r="B175" s="21">
        <f>SUM(B176:B181)</f>
        <v>0</v>
      </c>
    </row>
    <row r="176" spans="1:2" hidden="1">
      <c r="A176" s="20" t="s">
        <v>12</v>
      </c>
      <c r="B176" s="23">
        <v>0</v>
      </c>
    </row>
    <row r="177" spans="1:2" hidden="1">
      <c r="A177" s="20" t="s">
        <v>13</v>
      </c>
      <c r="B177" s="23">
        <v>0</v>
      </c>
    </row>
    <row r="178" spans="1:2" hidden="1">
      <c r="A178" s="20" t="s">
        <v>14</v>
      </c>
      <c r="B178" s="23">
        <v>0</v>
      </c>
    </row>
    <row r="179" spans="1:2" hidden="1">
      <c r="A179" s="20" t="s">
        <v>119</v>
      </c>
      <c r="B179" s="23">
        <v>0</v>
      </c>
    </row>
    <row r="180" spans="1:2" hidden="1">
      <c r="A180" s="20" t="s">
        <v>21</v>
      </c>
      <c r="B180" s="23">
        <v>0</v>
      </c>
    </row>
    <row r="181" spans="1:2" hidden="1">
      <c r="A181" s="20" t="s">
        <v>120</v>
      </c>
      <c r="B181" s="23">
        <v>0</v>
      </c>
    </row>
    <row r="182" spans="1:2">
      <c r="A182" s="28" t="s">
        <v>121</v>
      </c>
      <c r="B182" s="131">
        <f>SUM(B183:B188)</f>
        <v>15</v>
      </c>
    </row>
    <row r="183" spans="1:2" hidden="1">
      <c r="A183" s="20" t="s">
        <v>12</v>
      </c>
      <c r="B183" s="23">
        <v>0</v>
      </c>
    </row>
    <row r="184" spans="1:2" hidden="1">
      <c r="A184" s="20" t="s">
        <v>13</v>
      </c>
      <c r="B184" s="23">
        <v>0</v>
      </c>
    </row>
    <row r="185" spans="1:2" hidden="1">
      <c r="A185" s="20" t="s">
        <v>14</v>
      </c>
      <c r="B185" s="23">
        <v>0</v>
      </c>
    </row>
    <row r="186" spans="1:2" hidden="1">
      <c r="A186" s="20" t="s">
        <v>122</v>
      </c>
      <c r="B186" s="23">
        <v>0</v>
      </c>
    </row>
    <row r="187" spans="1:2" hidden="1">
      <c r="A187" s="20" t="s">
        <v>21</v>
      </c>
      <c r="B187" s="23">
        <v>0</v>
      </c>
    </row>
    <row r="188" spans="1:2">
      <c r="A188" s="25" t="s">
        <v>123</v>
      </c>
      <c r="B188" s="131">
        <v>15</v>
      </c>
    </row>
    <row r="189" spans="1:2" hidden="1">
      <c r="A189" s="22" t="s">
        <v>124</v>
      </c>
      <c r="B189" s="21">
        <f>SUM(B190:B197)</f>
        <v>0</v>
      </c>
    </row>
    <row r="190" spans="1:2" hidden="1">
      <c r="A190" s="20" t="s">
        <v>12</v>
      </c>
      <c r="B190" s="23">
        <v>0</v>
      </c>
    </row>
    <row r="191" spans="1:2" hidden="1">
      <c r="A191" s="20" t="s">
        <v>13</v>
      </c>
      <c r="B191" s="23">
        <v>0</v>
      </c>
    </row>
    <row r="192" spans="1:2" hidden="1">
      <c r="A192" s="20" t="s">
        <v>14</v>
      </c>
      <c r="B192" s="23">
        <v>0</v>
      </c>
    </row>
    <row r="193" spans="1:2" hidden="1">
      <c r="A193" s="20" t="s">
        <v>125</v>
      </c>
      <c r="B193" s="23">
        <v>0</v>
      </c>
    </row>
    <row r="194" spans="1:2" hidden="1">
      <c r="A194" s="20" t="s">
        <v>126</v>
      </c>
      <c r="B194" s="23">
        <v>0</v>
      </c>
    </row>
    <row r="195" spans="1:2" hidden="1">
      <c r="A195" s="20" t="s">
        <v>127</v>
      </c>
      <c r="B195" s="23">
        <v>0</v>
      </c>
    </row>
    <row r="196" spans="1:2" hidden="1">
      <c r="A196" s="20" t="s">
        <v>21</v>
      </c>
      <c r="B196" s="23">
        <v>0</v>
      </c>
    </row>
    <row r="197" spans="1:2" hidden="1">
      <c r="A197" s="20" t="s">
        <v>128</v>
      </c>
      <c r="B197" s="23">
        <v>0</v>
      </c>
    </row>
    <row r="198" spans="1:2">
      <c r="A198" s="28" t="s">
        <v>129</v>
      </c>
      <c r="B198" s="131">
        <f>SUM(B199:B203)</f>
        <v>381</v>
      </c>
    </row>
    <row r="199" spans="1:2">
      <c r="A199" s="25" t="s">
        <v>12</v>
      </c>
      <c r="B199" s="131">
        <v>152</v>
      </c>
    </row>
    <row r="200" spans="1:2" hidden="1">
      <c r="A200" s="20" t="s">
        <v>13</v>
      </c>
      <c r="B200" s="23">
        <v>0</v>
      </c>
    </row>
    <row r="201" spans="1:2" hidden="1">
      <c r="A201" s="20" t="s">
        <v>14</v>
      </c>
      <c r="B201" s="23">
        <v>0</v>
      </c>
    </row>
    <row r="202" spans="1:2">
      <c r="A202" s="25" t="s">
        <v>130</v>
      </c>
      <c r="B202" s="131">
        <v>172</v>
      </c>
    </row>
    <row r="203" spans="1:2">
      <c r="A203" s="25" t="s">
        <v>131</v>
      </c>
      <c r="B203" s="131">
        <v>57</v>
      </c>
    </row>
    <row r="204" spans="1:2">
      <c r="A204" s="28" t="s">
        <v>132</v>
      </c>
      <c r="B204" s="131">
        <f>SUM(B205:B210)</f>
        <v>214</v>
      </c>
    </row>
    <row r="205" spans="1:2">
      <c r="A205" s="25" t="s">
        <v>12</v>
      </c>
      <c r="B205" s="131">
        <v>119</v>
      </c>
    </row>
    <row r="206" spans="1:2" hidden="1">
      <c r="A206" s="20" t="s">
        <v>13</v>
      </c>
      <c r="B206" s="23">
        <v>0</v>
      </c>
    </row>
    <row r="207" spans="1:2" hidden="1">
      <c r="A207" s="20" t="s">
        <v>14</v>
      </c>
      <c r="B207" s="23">
        <v>0</v>
      </c>
    </row>
    <row r="208" spans="1:2" hidden="1">
      <c r="A208" s="20" t="s">
        <v>26</v>
      </c>
      <c r="B208" s="23">
        <v>0</v>
      </c>
    </row>
    <row r="209" spans="1:2" hidden="1">
      <c r="A209" s="20" t="s">
        <v>21</v>
      </c>
      <c r="B209" s="23">
        <v>0</v>
      </c>
    </row>
    <row r="210" spans="1:2">
      <c r="A210" s="25" t="s">
        <v>133</v>
      </c>
      <c r="B210" s="131">
        <v>95</v>
      </c>
    </row>
    <row r="211" spans="1:2">
      <c r="A211" s="28" t="s">
        <v>134</v>
      </c>
      <c r="B211" s="131">
        <f>SUM(B212:B218)</f>
        <v>869</v>
      </c>
    </row>
    <row r="212" spans="1:2">
      <c r="A212" s="25" t="s">
        <v>12</v>
      </c>
      <c r="B212" s="131">
        <v>133</v>
      </c>
    </row>
    <row r="213" spans="1:2">
      <c r="A213" s="25" t="s">
        <v>13</v>
      </c>
      <c r="B213" s="131">
        <v>193</v>
      </c>
    </row>
    <row r="214" spans="1:2" hidden="1">
      <c r="A214" s="20" t="s">
        <v>14</v>
      </c>
      <c r="B214" s="23">
        <v>0</v>
      </c>
    </row>
    <row r="215" spans="1:2" hidden="1">
      <c r="A215" s="20" t="s">
        <v>135</v>
      </c>
      <c r="B215" s="23">
        <v>0</v>
      </c>
    </row>
    <row r="216" spans="1:2" hidden="1">
      <c r="A216" s="20" t="s">
        <v>136</v>
      </c>
      <c r="B216" s="23">
        <v>0</v>
      </c>
    </row>
    <row r="217" spans="1:2">
      <c r="A217" s="25" t="s">
        <v>21</v>
      </c>
      <c r="B217" s="131">
        <v>30</v>
      </c>
    </row>
    <row r="218" spans="1:2">
      <c r="A218" s="25" t="s">
        <v>137</v>
      </c>
      <c r="B218" s="131">
        <v>513</v>
      </c>
    </row>
    <row r="219" spans="1:2">
      <c r="A219" s="28" t="s">
        <v>138</v>
      </c>
      <c r="B219" s="131">
        <f>SUM(B220:B225)</f>
        <v>4088</v>
      </c>
    </row>
    <row r="220" spans="1:2">
      <c r="A220" s="25" t="s">
        <v>12</v>
      </c>
      <c r="B220" s="131">
        <v>2758</v>
      </c>
    </row>
    <row r="221" spans="1:2">
      <c r="A221" s="25" t="s">
        <v>13</v>
      </c>
      <c r="B221" s="131">
        <v>192</v>
      </c>
    </row>
    <row r="222" spans="1:2" hidden="1">
      <c r="A222" s="20" t="s">
        <v>14</v>
      </c>
      <c r="B222" s="23">
        <v>0</v>
      </c>
    </row>
    <row r="223" spans="1:2" hidden="1">
      <c r="A223" s="20" t="s">
        <v>139</v>
      </c>
      <c r="B223" s="23">
        <v>0</v>
      </c>
    </row>
    <row r="224" spans="1:2">
      <c r="A224" s="25" t="s">
        <v>21</v>
      </c>
      <c r="B224" s="131">
        <v>128</v>
      </c>
    </row>
    <row r="225" spans="1:2">
      <c r="A225" s="25" t="s">
        <v>140</v>
      </c>
      <c r="B225" s="131">
        <v>1010</v>
      </c>
    </row>
    <row r="226" spans="1:2">
      <c r="A226" s="28" t="s">
        <v>141</v>
      </c>
      <c r="B226" s="131">
        <f>SUM(B227:B231)</f>
        <v>1855</v>
      </c>
    </row>
    <row r="227" spans="1:2">
      <c r="A227" s="25" t="s">
        <v>12</v>
      </c>
      <c r="B227" s="131">
        <v>325</v>
      </c>
    </row>
    <row r="228" spans="1:2">
      <c r="A228" s="25" t="s">
        <v>13</v>
      </c>
      <c r="B228" s="131">
        <v>150</v>
      </c>
    </row>
    <row r="229" spans="1:2" hidden="1">
      <c r="A229" s="20" t="s">
        <v>14</v>
      </c>
      <c r="B229" s="23">
        <v>0</v>
      </c>
    </row>
    <row r="230" spans="1:2" hidden="1">
      <c r="A230" s="20" t="s">
        <v>21</v>
      </c>
      <c r="B230" s="23">
        <v>0</v>
      </c>
    </row>
    <row r="231" spans="1:2">
      <c r="A231" s="25" t="s">
        <v>142</v>
      </c>
      <c r="B231" s="131">
        <v>1380</v>
      </c>
    </row>
    <row r="232" spans="1:2">
      <c r="A232" s="28" t="s">
        <v>143</v>
      </c>
      <c r="B232" s="131">
        <f>SUM(B233:B237)</f>
        <v>1822</v>
      </c>
    </row>
    <row r="233" spans="1:2">
      <c r="A233" s="25" t="s">
        <v>12</v>
      </c>
      <c r="B233" s="131">
        <v>336</v>
      </c>
    </row>
    <row r="234" spans="1:2" hidden="1">
      <c r="A234" s="20" t="s">
        <v>13</v>
      </c>
      <c r="B234" s="23">
        <v>0</v>
      </c>
    </row>
    <row r="235" spans="1:2" hidden="1">
      <c r="A235" s="20" t="s">
        <v>14</v>
      </c>
      <c r="B235" s="23">
        <v>0</v>
      </c>
    </row>
    <row r="236" spans="1:2">
      <c r="A236" s="25" t="s">
        <v>21</v>
      </c>
      <c r="B236" s="131">
        <v>409</v>
      </c>
    </row>
    <row r="237" spans="1:2">
      <c r="A237" s="25" t="s">
        <v>144</v>
      </c>
      <c r="B237" s="131">
        <v>1077</v>
      </c>
    </row>
    <row r="238" spans="1:2">
      <c r="A238" s="28" t="s">
        <v>145</v>
      </c>
      <c r="B238" s="131">
        <f>SUM(B239:B243)</f>
        <v>249</v>
      </c>
    </row>
    <row r="239" spans="1:2">
      <c r="A239" s="25" t="s">
        <v>12</v>
      </c>
      <c r="B239" s="131">
        <v>157</v>
      </c>
    </row>
    <row r="240" spans="1:2" hidden="1">
      <c r="A240" s="20" t="s">
        <v>13</v>
      </c>
      <c r="B240" s="23">
        <v>0</v>
      </c>
    </row>
    <row r="241" spans="1:2" hidden="1">
      <c r="A241" s="20" t="s">
        <v>14</v>
      </c>
      <c r="B241" s="23">
        <v>0</v>
      </c>
    </row>
    <row r="242" spans="1:2">
      <c r="A242" s="25" t="s">
        <v>21</v>
      </c>
      <c r="B242" s="131">
        <v>43</v>
      </c>
    </row>
    <row r="243" spans="1:2">
      <c r="A243" s="25" t="s">
        <v>146</v>
      </c>
      <c r="B243" s="131">
        <v>49</v>
      </c>
    </row>
    <row r="244" spans="1:2" hidden="1">
      <c r="A244" s="22" t="s">
        <v>147</v>
      </c>
      <c r="B244" s="21">
        <f>SUM(B245:B249)</f>
        <v>0</v>
      </c>
    </row>
    <row r="245" spans="1:2" hidden="1">
      <c r="A245" s="20" t="s">
        <v>12</v>
      </c>
      <c r="B245" s="23">
        <v>0</v>
      </c>
    </row>
    <row r="246" spans="1:2" hidden="1">
      <c r="A246" s="20" t="s">
        <v>13</v>
      </c>
      <c r="B246" s="23">
        <v>0</v>
      </c>
    </row>
    <row r="247" spans="1:2" hidden="1">
      <c r="A247" s="20" t="s">
        <v>14</v>
      </c>
      <c r="B247" s="23">
        <v>0</v>
      </c>
    </row>
    <row r="248" spans="1:2" hidden="1">
      <c r="A248" s="20" t="s">
        <v>21</v>
      </c>
      <c r="B248" s="23">
        <v>0</v>
      </c>
    </row>
    <row r="249" spans="1:2" hidden="1">
      <c r="A249" s="20" t="s">
        <v>148</v>
      </c>
      <c r="B249" s="23">
        <v>0</v>
      </c>
    </row>
    <row r="250" spans="1:2">
      <c r="A250" s="28" t="s">
        <v>149</v>
      </c>
      <c r="B250" s="131">
        <f>SUM(B251:B255)</f>
        <v>500</v>
      </c>
    </row>
    <row r="251" spans="1:2">
      <c r="A251" s="25" t="s">
        <v>12</v>
      </c>
      <c r="B251" s="131">
        <v>239</v>
      </c>
    </row>
    <row r="252" spans="1:2">
      <c r="A252" s="25" t="s">
        <v>13</v>
      </c>
      <c r="B252" s="131">
        <v>239</v>
      </c>
    </row>
    <row r="253" spans="1:2" hidden="1">
      <c r="A253" s="20" t="s">
        <v>14</v>
      </c>
      <c r="B253" s="23">
        <v>0</v>
      </c>
    </row>
    <row r="254" spans="1:2" hidden="1">
      <c r="A254" s="20" t="s">
        <v>21</v>
      </c>
      <c r="B254" s="23">
        <v>0</v>
      </c>
    </row>
    <row r="255" spans="1:2">
      <c r="A255" s="25" t="s">
        <v>150</v>
      </c>
      <c r="B255" s="131">
        <v>22</v>
      </c>
    </row>
    <row r="256" spans="1:2">
      <c r="A256" s="28" t="s">
        <v>151</v>
      </c>
      <c r="B256" s="131">
        <f>SUM(B257:B258)</f>
        <v>3765</v>
      </c>
    </row>
    <row r="257" spans="1:2" hidden="1">
      <c r="A257" s="20" t="s">
        <v>152</v>
      </c>
      <c r="B257" s="23">
        <v>0</v>
      </c>
    </row>
    <row r="258" spans="1:2">
      <c r="A258" s="25" t="s">
        <v>153</v>
      </c>
      <c r="B258" s="131">
        <v>3765</v>
      </c>
    </row>
    <row r="259" spans="1:2" hidden="1">
      <c r="A259" s="22" t="s">
        <v>154</v>
      </c>
      <c r="B259" s="21">
        <f>SUM(B260,B267,B270,B273,B279,B283,B285,B290)</f>
        <v>0</v>
      </c>
    </row>
    <row r="260" spans="1:2" hidden="1">
      <c r="A260" s="22" t="s">
        <v>155</v>
      </c>
      <c r="B260" s="21">
        <f>SUM(B261:B266)</f>
        <v>0</v>
      </c>
    </row>
    <row r="261" spans="1:2" hidden="1">
      <c r="A261" s="20" t="s">
        <v>12</v>
      </c>
      <c r="B261" s="23">
        <v>0</v>
      </c>
    </row>
    <row r="262" spans="1:2" hidden="1">
      <c r="A262" s="20" t="s">
        <v>13</v>
      </c>
      <c r="B262" s="23">
        <v>0</v>
      </c>
    </row>
    <row r="263" spans="1:2" hidden="1">
      <c r="A263" s="20" t="s">
        <v>14</v>
      </c>
      <c r="B263" s="23">
        <v>0</v>
      </c>
    </row>
    <row r="264" spans="1:2" hidden="1">
      <c r="A264" s="20" t="s">
        <v>139</v>
      </c>
      <c r="B264" s="23">
        <v>0</v>
      </c>
    </row>
    <row r="265" spans="1:2" hidden="1">
      <c r="A265" s="20" t="s">
        <v>21</v>
      </c>
      <c r="B265" s="23">
        <v>0</v>
      </c>
    </row>
    <row r="266" spans="1:2" hidden="1">
      <c r="A266" s="20" t="s">
        <v>156</v>
      </c>
      <c r="B266" s="23">
        <v>0</v>
      </c>
    </row>
    <row r="267" spans="1:2" hidden="1">
      <c r="A267" s="22" t="s">
        <v>157</v>
      </c>
      <c r="B267" s="21">
        <f>SUM(B268:B269)</f>
        <v>0</v>
      </c>
    </row>
    <row r="268" spans="1:2" hidden="1">
      <c r="A268" s="20" t="s">
        <v>158</v>
      </c>
      <c r="B268" s="23">
        <v>0</v>
      </c>
    </row>
    <row r="269" spans="1:2" hidden="1">
      <c r="A269" s="20" t="s">
        <v>159</v>
      </c>
      <c r="B269" s="23">
        <v>0</v>
      </c>
    </row>
    <row r="270" spans="1:2" hidden="1">
      <c r="A270" s="22" t="s">
        <v>160</v>
      </c>
      <c r="B270" s="21">
        <f>SUM(B271:B272)</f>
        <v>0</v>
      </c>
    </row>
    <row r="271" spans="1:2" hidden="1">
      <c r="A271" s="20" t="s">
        <v>1390</v>
      </c>
      <c r="B271" s="23">
        <v>0</v>
      </c>
    </row>
    <row r="272" spans="1:2" hidden="1">
      <c r="A272" s="20" t="s">
        <v>1391</v>
      </c>
      <c r="B272" s="23">
        <v>0</v>
      </c>
    </row>
    <row r="273" spans="1:2" hidden="1">
      <c r="A273" s="22" t="s">
        <v>161</v>
      </c>
      <c r="B273" s="21">
        <f>SUM(B274:B278)</f>
        <v>0</v>
      </c>
    </row>
    <row r="274" spans="1:2" hidden="1">
      <c r="A274" s="20" t="s">
        <v>162</v>
      </c>
      <c r="B274" s="23">
        <v>0</v>
      </c>
    </row>
    <row r="275" spans="1:2" hidden="1">
      <c r="A275" s="20" t="s">
        <v>163</v>
      </c>
      <c r="B275" s="23">
        <v>0</v>
      </c>
    </row>
    <row r="276" spans="1:2" hidden="1">
      <c r="A276" s="20" t="s">
        <v>164</v>
      </c>
      <c r="B276" s="23">
        <v>0</v>
      </c>
    </row>
    <row r="277" spans="1:2" hidden="1">
      <c r="A277" s="20" t="s">
        <v>165</v>
      </c>
      <c r="B277" s="23">
        <v>0</v>
      </c>
    </row>
    <row r="278" spans="1:2" hidden="1">
      <c r="A278" s="20" t="s">
        <v>166</v>
      </c>
      <c r="B278" s="23">
        <v>0</v>
      </c>
    </row>
    <row r="279" spans="1:2" hidden="1">
      <c r="A279" s="22" t="s">
        <v>167</v>
      </c>
      <c r="B279" s="21">
        <f>SUM(B280:B282)</f>
        <v>0</v>
      </c>
    </row>
    <row r="280" spans="1:2" hidden="1">
      <c r="A280" s="20" t="s">
        <v>168</v>
      </c>
      <c r="B280" s="23">
        <v>0</v>
      </c>
    </row>
    <row r="281" spans="1:2" hidden="1">
      <c r="A281" s="20" t="s">
        <v>169</v>
      </c>
      <c r="B281" s="23">
        <v>0</v>
      </c>
    </row>
    <row r="282" spans="1:2" hidden="1">
      <c r="A282" s="20" t="s">
        <v>170</v>
      </c>
      <c r="B282" s="23">
        <v>0</v>
      </c>
    </row>
    <row r="283" spans="1:2" hidden="1">
      <c r="A283" s="22" t="s">
        <v>171</v>
      </c>
      <c r="B283" s="21">
        <f>B284</f>
        <v>0</v>
      </c>
    </row>
    <row r="284" spans="1:2" hidden="1">
      <c r="A284" s="20" t="s">
        <v>172</v>
      </c>
      <c r="B284" s="23">
        <v>0</v>
      </c>
    </row>
    <row r="285" spans="1:2" hidden="1">
      <c r="A285" s="22" t="s">
        <v>173</v>
      </c>
      <c r="B285" s="21">
        <f>SUM(B286:B289)</f>
        <v>0</v>
      </c>
    </row>
    <row r="286" spans="1:2" hidden="1">
      <c r="A286" s="20" t="s">
        <v>174</v>
      </c>
      <c r="B286" s="23">
        <v>0</v>
      </c>
    </row>
    <row r="287" spans="1:2" hidden="1">
      <c r="A287" s="20" t="s">
        <v>175</v>
      </c>
      <c r="B287" s="23">
        <v>0</v>
      </c>
    </row>
    <row r="288" spans="1:2" hidden="1">
      <c r="A288" s="20" t="s">
        <v>176</v>
      </c>
      <c r="B288" s="23">
        <v>0</v>
      </c>
    </row>
    <row r="289" spans="1:2" hidden="1">
      <c r="A289" s="20" t="s">
        <v>177</v>
      </c>
      <c r="B289" s="23">
        <v>0</v>
      </c>
    </row>
    <row r="290" spans="1:2" hidden="1">
      <c r="A290" s="22" t="s">
        <v>178</v>
      </c>
      <c r="B290" s="21">
        <f>B291</f>
        <v>0</v>
      </c>
    </row>
    <row r="291" spans="1:2" hidden="1">
      <c r="A291" s="20" t="s">
        <v>179</v>
      </c>
      <c r="B291" s="23">
        <v>0</v>
      </c>
    </row>
    <row r="292" spans="1:2" hidden="1">
      <c r="A292" s="22" t="s">
        <v>1137</v>
      </c>
      <c r="B292" s="21">
        <f>SUM(B293,B295,B297,B299,B309)</f>
        <v>0</v>
      </c>
    </row>
    <row r="293" spans="1:2" hidden="1">
      <c r="A293" s="22" t="s">
        <v>180</v>
      </c>
      <c r="B293" s="21">
        <f>B294</f>
        <v>0</v>
      </c>
    </row>
    <row r="294" spans="1:2" hidden="1">
      <c r="A294" s="20" t="s">
        <v>181</v>
      </c>
      <c r="B294" s="23">
        <v>0</v>
      </c>
    </row>
    <row r="295" spans="1:2" hidden="1">
      <c r="A295" s="22" t="s">
        <v>182</v>
      </c>
      <c r="B295" s="21">
        <f>B296</f>
        <v>0</v>
      </c>
    </row>
    <row r="296" spans="1:2" hidden="1">
      <c r="A296" s="20" t="s">
        <v>183</v>
      </c>
      <c r="B296" s="23">
        <v>0</v>
      </c>
    </row>
    <row r="297" spans="1:2" hidden="1">
      <c r="A297" s="22" t="s">
        <v>184</v>
      </c>
      <c r="B297" s="21">
        <f>B298</f>
        <v>0</v>
      </c>
    </row>
    <row r="298" spans="1:2" hidden="1">
      <c r="A298" s="20" t="s">
        <v>185</v>
      </c>
      <c r="B298" s="23">
        <v>0</v>
      </c>
    </row>
    <row r="299" spans="1:2" hidden="1">
      <c r="A299" s="22" t="s">
        <v>1138</v>
      </c>
      <c r="B299" s="21">
        <f>SUM(B300:B308)</f>
        <v>0</v>
      </c>
    </row>
    <row r="300" spans="1:2" hidden="1">
      <c r="A300" s="20" t="s">
        <v>1139</v>
      </c>
      <c r="B300" s="23">
        <v>0</v>
      </c>
    </row>
    <row r="301" spans="1:2" hidden="1">
      <c r="A301" s="20" t="s">
        <v>1140</v>
      </c>
      <c r="B301" s="23">
        <v>0</v>
      </c>
    </row>
    <row r="302" spans="1:2" hidden="1">
      <c r="A302" s="20" t="s">
        <v>1141</v>
      </c>
      <c r="B302" s="23">
        <v>0</v>
      </c>
    </row>
    <row r="303" spans="1:2" hidden="1">
      <c r="A303" s="20" t="s">
        <v>1142</v>
      </c>
      <c r="B303" s="23">
        <v>0</v>
      </c>
    </row>
    <row r="304" spans="1:2" hidden="1">
      <c r="A304" s="20" t="s">
        <v>1143</v>
      </c>
      <c r="B304" s="23">
        <v>0</v>
      </c>
    </row>
    <row r="305" spans="1:2" hidden="1">
      <c r="A305" s="20" t="s">
        <v>1144</v>
      </c>
      <c r="B305" s="23">
        <v>0</v>
      </c>
    </row>
    <row r="306" spans="1:2" hidden="1">
      <c r="A306" s="20" t="s">
        <v>1145</v>
      </c>
      <c r="B306" s="23">
        <v>0</v>
      </c>
    </row>
    <row r="307" spans="1:2" hidden="1">
      <c r="A307" s="20" t="s">
        <v>1392</v>
      </c>
      <c r="B307" s="23">
        <v>0</v>
      </c>
    </row>
    <row r="308" spans="1:2" hidden="1">
      <c r="A308" s="20" t="s">
        <v>1146</v>
      </c>
      <c r="B308" s="23">
        <v>0</v>
      </c>
    </row>
    <row r="309" spans="1:2" hidden="1">
      <c r="A309" s="22" t="s">
        <v>1147</v>
      </c>
      <c r="B309" s="21">
        <f>B310</f>
        <v>0</v>
      </c>
    </row>
    <row r="310" spans="1:2" hidden="1">
      <c r="A310" s="20" t="s">
        <v>1148</v>
      </c>
      <c r="B310" s="23">
        <v>0</v>
      </c>
    </row>
    <row r="311" spans="1:2">
      <c r="A311" s="28" t="s">
        <v>1149</v>
      </c>
      <c r="B311" s="131">
        <f>SUM(B312,B322,B344,B351,B363,B372,B386,B395,B404,B412,B420,B429)</f>
        <v>15975</v>
      </c>
    </row>
    <row r="312" spans="1:2">
      <c r="A312" s="28" t="s">
        <v>1150</v>
      </c>
      <c r="B312" s="131">
        <f>SUM(B313:B321)</f>
        <v>20</v>
      </c>
    </row>
    <row r="313" spans="1:2" hidden="1">
      <c r="A313" s="20" t="s">
        <v>186</v>
      </c>
      <c r="B313" s="23">
        <v>0</v>
      </c>
    </row>
    <row r="314" spans="1:2" hidden="1">
      <c r="A314" s="20" t="s">
        <v>187</v>
      </c>
      <c r="B314" s="23">
        <v>0</v>
      </c>
    </row>
    <row r="315" spans="1:2" hidden="1">
      <c r="A315" s="20" t="s">
        <v>188</v>
      </c>
      <c r="B315" s="23">
        <v>0</v>
      </c>
    </row>
    <row r="316" spans="1:2" hidden="1">
      <c r="A316" s="20" t="s">
        <v>189</v>
      </c>
      <c r="B316" s="23">
        <v>0</v>
      </c>
    </row>
    <row r="317" spans="1:2" hidden="1">
      <c r="A317" s="20" t="s">
        <v>190</v>
      </c>
      <c r="B317" s="23">
        <v>0</v>
      </c>
    </row>
    <row r="318" spans="1:2" hidden="1">
      <c r="A318" s="20" t="s">
        <v>191</v>
      </c>
      <c r="B318" s="23">
        <v>0</v>
      </c>
    </row>
    <row r="319" spans="1:2" hidden="1">
      <c r="A319" s="20" t="s">
        <v>192</v>
      </c>
      <c r="B319" s="23">
        <v>0</v>
      </c>
    </row>
    <row r="320" spans="1:2" hidden="1">
      <c r="A320" s="20" t="s">
        <v>193</v>
      </c>
      <c r="B320" s="23">
        <v>0</v>
      </c>
    </row>
    <row r="321" spans="1:2">
      <c r="A321" s="25" t="s">
        <v>1151</v>
      </c>
      <c r="B321" s="131">
        <v>20</v>
      </c>
    </row>
    <row r="322" spans="1:2">
      <c r="A322" s="28" t="s">
        <v>1152</v>
      </c>
      <c r="B322" s="131">
        <f>SUM(B323:B343)</f>
        <v>14279</v>
      </c>
    </row>
    <row r="323" spans="1:2">
      <c r="A323" s="25" t="s">
        <v>12</v>
      </c>
      <c r="B323" s="131">
        <v>11624</v>
      </c>
    </row>
    <row r="324" spans="1:2">
      <c r="A324" s="25" t="s">
        <v>13</v>
      </c>
      <c r="B324" s="131">
        <v>1012</v>
      </c>
    </row>
    <row r="325" spans="1:2" hidden="1">
      <c r="A325" s="20" t="s">
        <v>14</v>
      </c>
      <c r="B325" s="23">
        <v>0</v>
      </c>
    </row>
    <row r="326" spans="1:2">
      <c r="A326" s="25" t="s">
        <v>194</v>
      </c>
      <c r="B326" s="131">
        <v>269</v>
      </c>
    </row>
    <row r="327" spans="1:2" hidden="1">
      <c r="A327" s="20" t="s">
        <v>195</v>
      </c>
      <c r="B327" s="23">
        <v>0</v>
      </c>
    </row>
    <row r="328" spans="1:2">
      <c r="A328" s="25" t="s">
        <v>196</v>
      </c>
      <c r="B328" s="131">
        <v>149</v>
      </c>
    </row>
    <row r="329" spans="1:2">
      <c r="A329" s="25" t="s">
        <v>197</v>
      </c>
      <c r="B329" s="131">
        <v>7</v>
      </c>
    </row>
    <row r="330" spans="1:2" hidden="1">
      <c r="A330" s="20" t="s">
        <v>198</v>
      </c>
      <c r="B330" s="23">
        <v>0</v>
      </c>
    </row>
    <row r="331" spans="1:2" hidden="1">
      <c r="A331" s="20" t="s">
        <v>199</v>
      </c>
      <c r="B331" s="23">
        <v>0</v>
      </c>
    </row>
    <row r="332" spans="1:2" hidden="1">
      <c r="A332" s="20" t="s">
        <v>200</v>
      </c>
      <c r="B332" s="23">
        <v>0</v>
      </c>
    </row>
    <row r="333" spans="1:2">
      <c r="A333" s="25" t="s">
        <v>201</v>
      </c>
      <c r="B333" s="131">
        <v>60</v>
      </c>
    </row>
    <row r="334" spans="1:2">
      <c r="A334" s="25" t="s">
        <v>202</v>
      </c>
      <c r="B334" s="131">
        <v>806</v>
      </c>
    </row>
    <row r="335" spans="1:2" hidden="1">
      <c r="A335" s="20" t="s">
        <v>203</v>
      </c>
      <c r="B335" s="23">
        <v>0</v>
      </c>
    </row>
    <row r="336" spans="1:2" hidden="1">
      <c r="A336" s="20" t="s">
        <v>204</v>
      </c>
      <c r="B336" s="23">
        <v>0</v>
      </c>
    </row>
    <row r="337" spans="1:2" hidden="1">
      <c r="A337" s="20" t="s">
        <v>205</v>
      </c>
      <c r="B337" s="23">
        <v>0</v>
      </c>
    </row>
    <row r="338" spans="1:2" hidden="1">
      <c r="A338" s="20" t="s">
        <v>206</v>
      </c>
      <c r="B338" s="23">
        <v>0</v>
      </c>
    </row>
    <row r="339" spans="1:2">
      <c r="A339" s="25" t="s">
        <v>207</v>
      </c>
      <c r="B339" s="131">
        <v>220</v>
      </c>
    </row>
    <row r="340" spans="1:2" hidden="1">
      <c r="A340" s="20" t="s">
        <v>208</v>
      </c>
      <c r="B340" s="23">
        <v>0</v>
      </c>
    </row>
    <row r="341" spans="1:2">
      <c r="A341" s="25" t="s">
        <v>55</v>
      </c>
      <c r="B341" s="131">
        <v>80</v>
      </c>
    </row>
    <row r="342" spans="1:2" hidden="1">
      <c r="A342" s="20" t="s">
        <v>21</v>
      </c>
      <c r="B342" s="23">
        <v>0</v>
      </c>
    </row>
    <row r="343" spans="1:2">
      <c r="A343" s="25" t="s">
        <v>209</v>
      </c>
      <c r="B343" s="131">
        <v>52</v>
      </c>
    </row>
    <row r="344" spans="1:2" hidden="1">
      <c r="A344" s="22" t="s">
        <v>210</v>
      </c>
      <c r="B344" s="21">
        <f>SUM(B345:B350)</f>
        <v>0</v>
      </c>
    </row>
    <row r="345" spans="1:2" hidden="1">
      <c r="A345" s="20" t="s">
        <v>12</v>
      </c>
      <c r="B345" s="23">
        <v>0</v>
      </c>
    </row>
    <row r="346" spans="1:2" hidden="1">
      <c r="A346" s="20" t="s">
        <v>13</v>
      </c>
      <c r="B346" s="23">
        <v>0</v>
      </c>
    </row>
    <row r="347" spans="1:2" hidden="1">
      <c r="A347" s="20" t="s">
        <v>14</v>
      </c>
      <c r="B347" s="23">
        <v>0</v>
      </c>
    </row>
    <row r="348" spans="1:2" hidden="1">
      <c r="A348" s="20" t="s">
        <v>211</v>
      </c>
      <c r="B348" s="23">
        <v>0</v>
      </c>
    </row>
    <row r="349" spans="1:2" hidden="1">
      <c r="A349" s="20" t="s">
        <v>21</v>
      </c>
      <c r="B349" s="23">
        <v>0</v>
      </c>
    </row>
    <row r="350" spans="1:2" hidden="1">
      <c r="A350" s="20" t="s">
        <v>212</v>
      </c>
      <c r="B350" s="23">
        <v>0</v>
      </c>
    </row>
    <row r="351" spans="1:2" hidden="1">
      <c r="A351" s="22" t="s">
        <v>213</v>
      </c>
      <c r="B351" s="21">
        <f>SUM(B352:B362)</f>
        <v>0</v>
      </c>
    </row>
    <row r="352" spans="1:2" hidden="1">
      <c r="A352" s="20" t="s">
        <v>12</v>
      </c>
      <c r="B352" s="23">
        <v>0</v>
      </c>
    </row>
    <row r="353" spans="1:2" hidden="1">
      <c r="A353" s="20" t="s">
        <v>13</v>
      </c>
      <c r="B353" s="23">
        <v>0</v>
      </c>
    </row>
    <row r="354" spans="1:2" hidden="1">
      <c r="A354" s="20" t="s">
        <v>14</v>
      </c>
      <c r="B354" s="23">
        <v>0</v>
      </c>
    </row>
    <row r="355" spans="1:2" hidden="1">
      <c r="A355" s="20" t="s">
        <v>214</v>
      </c>
      <c r="B355" s="23">
        <v>0</v>
      </c>
    </row>
    <row r="356" spans="1:2" hidden="1">
      <c r="A356" s="20" t="s">
        <v>215</v>
      </c>
      <c r="B356" s="23">
        <v>0</v>
      </c>
    </row>
    <row r="357" spans="1:2" hidden="1">
      <c r="A357" s="20" t="s">
        <v>216</v>
      </c>
      <c r="B357" s="23">
        <v>0</v>
      </c>
    </row>
    <row r="358" spans="1:2" hidden="1">
      <c r="A358" s="20" t="s">
        <v>217</v>
      </c>
      <c r="B358" s="23">
        <v>0</v>
      </c>
    </row>
    <row r="359" spans="1:2" hidden="1">
      <c r="A359" s="20" t="s">
        <v>218</v>
      </c>
      <c r="B359" s="23">
        <v>0</v>
      </c>
    </row>
    <row r="360" spans="1:2" hidden="1">
      <c r="A360" s="20" t="s">
        <v>219</v>
      </c>
      <c r="B360" s="23">
        <v>0</v>
      </c>
    </row>
    <row r="361" spans="1:2" hidden="1">
      <c r="A361" s="20" t="s">
        <v>21</v>
      </c>
      <c r="B361" s="23">
        <v>0</v>
      </c>
    </row>
    <row r="362" spans="1:2" hidden="1">
      <c r="A362" s="20" t="s">
        <v>220</v>
      </c>
      <c r="B362" s="23">
        <v>0</v>
      </c>
    </row>
    <row r="363" spans="1:2" hidden="1">
      <c r="A363" s="22" t="s">
        <v>221</v>
      </c>
      <c r="B363" s="21">
        <f>SUM(B364:B371)</f>
        <v>0</v>
      </c>
    </row>
    <row r="364" spans="1:2" hidden="1">
      <c r="A364" s="20" t="s">
        <v>12</v>
      </c>
      <c r="B364" s="23">
        <v>0</v>
      </c>
    </row>
    <row r="365" spans="1:2" hidden="1">
      <c r="A365" s="20" t="s">
        <v>13</v>
      </c>
      <c r="B365" s="23">
        <v>0</v>
      </c>
    </row>
    <row r="366" spans="1:2" hidden="1">
      <c r="A366" s="20" t="s">
        <v>14</v>
      </c>
      <c r="B366" s="23">
        <v>0</v>
      </c>
    </row>
    <row r="367" spans="1:2" hidden="1">
      <c r="A367" s="20" t="s">
        <v>222</v>
      </c>
      <c r="B367" s="23">
        <v>0</v>
      </c>
    </row>
    <row r="368" spans="1:2" hidden="1">
      <c r="A368" s="20" t="s">
        <v>223</v>
      </c>
      <c r="B368" s="23">
        <v>0</v>
      </c>
    </row>
    <row r="369" spans="1:2" hidden="1">
      <c r="A369" s="20" t="s">
        <v>224</v>
      </c>
      <c r="B369" s="23">
        <v>0</v>
      </c>
    </row>
    <row r="370" spans="1:2" hidden="1">
      <c r="A370" s="20" t="s">
        <v>21</v>
      </c>
      <c r="B370" s="23">
        <v>0</v>
      </c>
    </row>
    <row r="371" spans="1:2" hidden="1">
      <c r="A371" s="20" t="s">
        <v>225</v>
      </c>
      <c r="B371" s="23">
        <v>0</v>
      </c>
    </row>
    <row r="372" spans="1:2">
      <c r="A372" s="28" t="s">
        <v>226</v>
      </c>
      <c r="B372" s="131">
        <f>SUM(B373:B385)</f>
        <v>1442</v>
      </c>
    </row>
    <row r="373" spans="1:2">
      <c r="A373" s="25" t="s">
        <v>12</v>
      </c>
      <c r="B373" s="131">
        <v>792</v>
      </c>
    </row>
    <row r="374" spans="1:2">
      <c r="A374" s="25" t="s">
        <v>13</v>
      </c>
      <c r="B374" s="131">
        <v>23</v>
      </c>
    </row>
    <row r="375" spans="1:2" hidden="1">
      <c r="A375" s="20" t="s">
        <v>14</v>
      </c>
      <c r="B375" s="23">
        <v>0</v>
      </c>
    </row>
    <row r="376" spans="1:2">
      <c r="A376" s="25" t="s">
        <v>227</v>
      </c>
      <c r="B376" s="131">
        <v>171</v>
      </c>
    </row>
    <row r="377" spans="1:2">
      <c r="A377" s="25" t="s">
        <v>228</v>
      </c>
      <c r="B377" s="131">
        <v>30</v>
      </c>
    </row>
    <row r="378" spans="1:2" hidden="1">
      <c r="A378" s="20" t="s">
        <v>229</v>
      </c>
      <c r="B378" s="23">
        <v>0</v>
      </c>
    </row>
    <row r="379" spans="1:2">
      <c r="A379" s="25" t="s">
        <v>230</v>
      </c>
      <c r="B379" s="131">
        <v>65</v>
      </c>
    </row>
    <row r="380" spans="1:2" hidden="1">
      <c r="A380" s="20" t="s">
        <v>231</v>
      </c>
      <c r="B380" s="23">
        <v>0</v>
      </c>
    </row>
    <row r="381" spans="1:2" hidden="1">
      <c r="A381" s="20" t="s">
        <v>232</v>
      </c>
      <c r="B381" s="23">
        <v>0</v>
      </c>
    </row>
    <row r="382" spans="1:2">
      <c r="A382" s="25" t="s">
        <v>233</v>
      </c>
      <c r="B382" s="131">
        <v>137</v>
      </c>
    </row>
    <row r="383" spans="1:2" hidden="1">
      <c r="A383" s="20" t="s">
        <v>234</v>
      </c>
      <c r="B383" s="23">
        <v>0</v>
      </c>
    </row>
    <row r="384" spans="1:2">
      <c r="A384" s="25" t="s">
        <v>21</v>
      </c>
      <c r="B384" s="131">
        <v>68</v>
      </c>
    </row>
    <row r="385" spans="1:2">
      <c r="A385" s="25" t="s">
        <v>235</v>
      </c>
      <c r="B385" s="131">
        <v>156</v>
      </c>
    </row>
    <row r="386" spans="1:2" hidden="1">
      <c r="A386" s="22" t="s">
        <v>236</v>
      </c>
      <c r="B386" s="21">
        <f>SUM(B387:B394)</f>
        <v>0</v>
      </c>
    </row>
    <row r="387" spans="1:2" hidden="1">
      <c r="A387" s="20" t="s">
        <v>12</v>
      </c>
      <c r="B387" s="23">
        <v>0</v>
      </c>
    </row>
    <row r="388" spans="1:2" hidden="1">
      <c r="A388" s="20" t="s">
        <v>13</v>
      </c>
      <c r="B388" s="23">
        <v>0</v>
      </c>
    </row>
    <row r="389" spans="1:2" hidden="1">
      <c r="A389" s="20" t="s">
        <v>14</v>
      </c>
      <c r="B389" s="23">
        <v>0</v>
      </c>
    </row>
    <row r="390" spans="1:2" hidden="1">
      <c r="A390" s="20" t="s">
        <v>237</v>
      </c>
      <c r="B390" s="23">
        <v>0</v>
      </c>
    </row>
    <row r="391" spans="1:2" hidden="1">
      <c r="A391" s="20" t="s">
        <v>238</v>
      </c>
      <c r="B391" s="23">
        <v>0</v>
      </c>
    </row>
    <row r="392" spans="1:2" hidden="1">
      <c r="A392" s="20" t="s">
        <v>239</v>
      </c>
      <c r="B392" s="23">
        <v>0</v>
      </c>
    </row>
    <row r="393" spans="1:2" hidden="1">
      <c r="A393" s="20" t="s">
        <v>21</v>
      </c>
      <c r="B393" s="23">
        <v>0</v>
      </c>
    </row>
    <row r="394" spans="1:2" hidden="1">
      <c r="A394" s="20" t="s">
        <v>240</v>
      </c>
      <c r="B394" s="23">
        <v>0</v>
      </c>
    </row>
    <row r="395" spans="1:2" hidden="1">
      <c r="A395" s="22" t="s">
        <v>241</v>
      </c>
      <c r="B395" s="21">
        <f>SUM(B396:B403)</f>
        <v>0</v>
      </c>
    </row>
    <row r="396" spans="1:2" hidden="1">
      <c r="A396" s="20" t="s">
        <v>12</v>
      </c>
      <c r="B396" s="23">
        <v>0</v>
      </c>
    </row>
    <row r="397" spans="1:2" hidden="1">
      <c r="A397" s="20" t="s">
        <v>13</v>
      </c>
      <c r="B397" s="23">
        <v>0</v>
      </c>
    </row>
    <row r="398" spans="1:2" hidden="1">
      <c r="A398" s="20" t="s">
        <v>14</v>
      </c>
      <c r="B398" s="23">
        <v>0</v>
      </c>
    </row>
    <row r="399" spans="1:2" hidden="1">
      <c r="A399" s="20" t="s">
        <v>242</v>
      </c>
      <c r="B399" s="23">
        <v>0</v>
      </c>
    </row>
    <row r="400" spans="1:2" hidden="1">
      <c r="A400" s="20" t="s">
        <v>243</v>
      </c>
      <c r="B400" s="23">
        <v>0</v>
      </c>
    </row>
    <row r="401" spans="1:2" hidden="1">
      <c r="A401" s="20" t="s">
        <v>244</v>
      </c>
      <c r="B401" s="23">
        <v>0</v>
      </c>
    </row>
    <row r="402" spans="1:2" hidden="1">
      <c r="A402" s="20" t="s">
        <v>21</v>
      </c>
      <c r="B402" s="23">
        <v>0</v>
      </c>
    </row>
    <row r="403" spans="1:2" hidden="1">
      <c r="A403" s="20" t="s">
        <v>245</v>
      </c>
      <c r="B403" s="23">
        <v>0</v>
      </c>
    </row>
    <row r="404" spans="1:2" hidden="1">
      <c r="A404" s="22" t="s">
        <v>246</v>
      </c>
      <c r="B404" s="21">
        <f>SUM(B405:B411)</f>
        <v>0</v>
      </c>
    </row>
    <row r="405" spans="1:2" hidden="1">
      <c r="A405" s="20" t="s">
        <v>12</v>
      </c>
      <c r="B405" s="23">
        <v>0</v>
      </c>
    </row>
    <row r="406" spans="1:2" hidden="1">
      <c r="A406" s="20" t="s">
        <v>13</v>
      </c>
      <c r="B406" s="23">
        <v>0</v>
      </c>
    </row>
    <row r="407" spans="1:2" hidden="1">
      <c r="A407" s="20" t="s">
        <v>14</v>
      </c>
      <c r="B407" s="23">
        <v>0</v>
      </c>
    </row>
    <row r="408" spans="1:2" hidden="1">
      <c r="A408" s="20" t="s">
        <v>247</v>
      </c>
      <c r="B408" s="23">
        <v>0</v>
      </c>
    </row>
    <row r="409" spans="1:2" hidden="1">
      <c r="A409" s="20" t="s">
        <v>248</v>
      </c>
      <c r="B409" s="23">
        <v>0</v>
      </c>
    </row>
    <row r="410" spans="1:2" hidden="1">
      <c r="A410" s="20" t="s">
        <v>21</v>
      </c>
      <c r="B410" s="23">
        <v>0</v>
      </c>
    </row>
    <row r="411" spans="1:2" hidden="1">
      <c r="A411" s="20" t="s">
        <v>249</v>
      </c>
      <c r="B411" s="23">
        <v>0</v>
      </c>
    </row>
    <row r="412" spans="1:2" hidden="1">
      <c r="A412" s="22" t="s">
        <v>250</v>
      </c>
      <c r="B412" s="21">
        <f>SUM(B413:B419)</f>
        <v>0</v>
      </c>
    </row>
    <row r="413" spans="1:2" hidden="1">
      <c r="A413" s="20" t="s">
        <v>12</v>
      </c>
      <c r="B413" s="23">
        <v>0</v>
      </c>
    </row>
    <row r="414" spans="1:2" hidden="1">
      <c r="A414" s="20" t="s">
        <v>13</v>
      </c>
      <c r="B414" s="23">
        <v>0</v>
      </c>
    </row>
    <row r="415" spans="1:2" hidden="1">
      <c r="A415" s="20" t="s">
        <v>251</v>
      </c>
      <c r="B415" s="23">
        <v>0</v>
      </c>
    </row>
    <row r="416" spans="1:2" hidden="1">
      <c r="A416" s="20" t="s">
        <v>252</v>
      </c>
      <c r="B416" s="23">
        <v>0</v>
      </c>
    </row>
    <row r="417" spans="1:2" hidden="1">
      <c r="A417" s="20" t="s">
        <v>253</v>
      </c>
      <c r="B417" s="23">
        <v>0</v>
      </c>
    </row>
    <row r="418" spans="1:2" hidden="1">
      <c r="A418" s="20" t="s">
        <v>206</v>
      </c>
      <c r="B418" s="23">
        <v>0</v>
      </c>
    </row>
    <row r="419" spans="1:2" hidden="1">
      <c r="A419" s="20" t="s">
        <v>254</v>
      </c>
      <c r="B419" s="23">
        <v>0</v>
      </c>
    </row>
    <row r="420" spans="1:2" hidden="1">
      <c r="A420" s="22" t="s">
        <v>255</v>
      </c>
      <c r="B420" s="21">
        <f>SUM(B421:B428)</f>
        <v>0</v>
      </c>
    </row>
    <row r="421" spans="1:2" hidden="1">
      <c r="A421" s="20" t="s">
        <v>256</v>
      </c>
      <c r="B421" s="23">
        <v>0</v>
      </c>
    </row>
    <row r="422" spans="1:2" hidden="1">
      <c r="A422" s="20" t="s">
        <v>12</v>
      </c>
      <c r="B422" s="23">
        <v>0</v>
      </c>
    </row>
    <row r="423" spans="1:2" hidden="1">
      <c r="A423" s="20" t="s">
        <v>257</v>
      </c>
      <c r="B423" s="23">
        <v>0</v>
      </c>
    </row>
    <row r="424" spans="1:2" hidden="1">
      <c r="A424" s="20" t="s">
        <v>258</v>
      </c>
      <c r="B424" s="23">
        <v>0</v>
      </c>
    </row>
    <row r="425" spans="1:2" hidden="1">
      <c r="A425" s="20" t="s">
        <v>259</v>
      </c>
      <c r="B425" s="23">
        <v>0</v>
      </c>
    </row>
    <row r="426" spans="1:2" hidden="1">
      <c r="A426" s="20" t="s">
        <v>260</v>
      </c>
      <c r="B426" s="23">
        <v>0</v>
      </c>
    </row>
    <row r="427" spans="1:2" hidden="1">
      <c r="A427" s="20" t="s">
        <v>261</v>
      </c>
      <c r="B427" s="23">
        <v>0</v>
      </c>
    </row>
    <row r="428" spans="1:2" hidden="1">
      <c r="A428" s="20" t="s">
        <v>262</v>
      </c>
      <c r="B428" s="23">
        <v>0</v>
      </c>
    </row>
    <row r="429" spans="1:2">
      <c r="A429" s="28" t="s">
        <v>1153</v>
      </c>
      <c r="B429" s="131">
        <f>B430+B431</f>
        <v>234</v>
      </c>
    </row>
    <row r="430" spans="1:2" hidden="1">
      <c r="A430" s="20" t="s">
        <v>1154</v>
      </c>
      <c r="B430" s="23">
        <v>0</v>
      </c>
    </row>
    <row r="431" spans="1:2">
      <c r="A431" s="25" t="s">
        <v>1155</v>
      </c>
      <c r="B431" s="131">
        <v>234</v>
      </c>
    </row>
    <row r="432" spans="1:2">
      <c r="A432" s="28" t="s">
        <v>1156</v>
      </c>
      <c r="B432" s="131">
        <f>SUM(B433,B438,B447,B454,B460,B464,B468,B472,B478,B485)</f>
        <v>105301</v>
      </c>
    </row>
    <row r="433" spans="1:2">
      <c r="A433" s="28" t="s">
        <v>263</v>
      </c>
      <c r="B433" s="131">
        <f>SUM(B434:B437)</f>
        <v>2370</v>
      </c>
    </row>
    <row r="434" spans="1:2">
      <c r="A434" s="25" t="s">
        <v>12</v>
      </c>
      <c r="B434" s="131">
        <v>615</v>
      </c>
    </row>
    <row r="435" spans="1:2" hidden="1">
      <c r="A435" s="20" t="s">
        <v>13</v>
      </c>
      <c r="B435" s="23">
        <v>0</v>
      </c>
    </row>
    <row r="436" spans="1:2" hidden="1">
      <c r="A436" s="20" t="s">
        <v>14</v>
      </c>
      <c r="B436" s="23">
        <v>0</v>
      </c>
    </row>
    <row r="437" spans="1:2">
      <c r="A437" s="25" t="s">
        <v>264</v>
      </c>
      <c r="B437" s="131">
        <v>1755</v>
      </c>
    </row>
    <row r="438" spans="1:2">
      <c r="A438" s="28" t="s">
        <v>265</v>
      </c>
      <c r="B438" s="131">
        <f>SUM(B439:B446)</f>
        <v>94843</v>
      </c>
    </row>
    <row r="439" spans="1:2">
      <c r="A439" s="25" t="s">
        <v>266</v>
      </c>
      <c r="B439" s="131">
        <v>4022</v>
      </c>
    </row>
    <row r="440" spans="1:2">
      <c r="A440" s="25" t="s">
        <v>267</v>
      </c>
      <c r="B440" s="131">
        <v>46725</v>
      </c>
    </row>
    <row r="441" spans="1:2">
      <c r="A441" s="25" t="s">
        <v>268</v>
      </c>
      <c r="B441" s="131">
        <v>29871</v>
      </c>
    </row>
    <row r="442" spans="1:2">
      <c r="A442" s="25" t="s">
        <v>269</v>
      </c>
      <c r="B442" s="131">
        <v>14211</v>
      </c>
    </row>
    <row r="443" spans="1:2" hidden="1">
      <c r="A443" s="20" t="s">
        <v>270</v>
      </c>
      <c r="B443" s="23">
        <v>0</v>
      </c>
    </row>
    <row r="444" spans="1:2" hidden="1">
      <c r="A444" s="20" t="s">
        <v>271</v>
      </c>
      <c r="B444" s="23">
        <v>0</v>
      </c>
    </row>
    <row r="445" spans="1:2" hidden="1">
      <c r="A445" s="20" t="s">
        <v>272</v>
      </c>
      <c r="B445" s="23">
        <v>0</v>
      </c>
    </row>
    <row r="446" spans="1:2">
      <c r="A446" s="25" t="s">
        <v>273</v>
      </c>
      <c r="B446" s="131">
        <v>14</v>
      </c>
    </row>
    <row r="447" spans="1:2">
      <c r="A447" s="28" t="s">
        <v>274</v>
      </c>
      <c r="B447" s="131">
        <f>SUM(B448:B453)</f>
        <v>5468</v>
      </c>
    </row>
    <row r="448" spans="1:2" hidden="1">
      <c r="A448" s="20" t="s">
        <v>275</v>
      </c>
      <c r="B448" s="23">
        <v>0</v>
      </c>
    </row>
    <row r="449" spans="1:2">
      <c r="A449" s="25" t="s">
        <v>276</v>
      </c>
      <c r="B449" s="131">
        <v>1141</v>
      </c>
    </row>
    <row r="450" spans="1:2" hidden="1">
      <c r="A450" s="20" t="s">
        <v>277</v>
      </c>
      <c r="B450" s="23">
        <v>0</v>
      </c>
    </row>
    <row r="451" spans="1:2">
      <c r="A451" s="25" t="s">
        <v>278</v>
      </c>
      <c r="B451" s="131">
        <v>4064</v>
      </c>
    </row>
    <row r="452" spans="1:2">
      <c r="A452" s="25" t="s">
        <v>279</v>
      </c>
      <c r="B452" s="131">
        <v>85</v>
      </c>
    </row>
    <row r="453" spans="1:2">
      <c r="A453" s="25" t="s">
        <v>280</v>
      </c>
      <c r="B453" s="131">
        <v>178</v>
      </c>
    </row>
    <row r="454" spans="1:2" hidden="1">
      <c r="A454" s="22" t="s">
        <v>281</v>
      </c>
      <c r="B454" s="21">
        <f>SUM(B455:B459)</f>
        <v>0</v>
      </c>
    </row>
    <row r="455" spans="1:2" hidden="1">
      <c r="A455" s="20" t="s">
        <v>282</v>
      </c>
      <c r="B455" s="23">
        <v>0</v>
      </c>
    </row>
    <row r="456" spans="1:2" hidden="1">
      <c r="A456" s="20" t="s">
        <v>283</v>
      </c>
      <c r="B456" s="23">
        <v>0</v>
      </c>
    </row>
    <row r="457" spans="1:2" hidden="1">
      <c r="A457" s="20" t="s">
        <v>284</v>
      </c>
      <c r="B457" s="23">
        <v>0</v>
      </c>
    </row>
    <row r="458" spans="1:2" hidden="1">
      <c r="A458" s="20" t="s">
        <v>285</v>
      </c>
      <c r="B458" s="23">
        <v>0</v>
      </c>
    </row>
    <row r="459" spans="1:2" hidden="1">
      <c r="A459" s="20" t="s">
        <v>286</v>
      </c>
      <c r="B459" s="23">
        <v>0</v>
      </c>
    </row>
    <row r="460" spans="1:2" hidden="1">
      <c r="A460" s="22" t="s">
        <v>287</v>
      </c>
      <c r="B460" s="21">
        <f>SUM(B461:B463)</f>
        <v>0</v>
      </c>
    </row>
    <row r="461" spans="1:2" hidden="1">
      <c r="A461" s="20" t="s">
        <v>288</v>
      </c>
      <c r="B461" s="23">
        <v>0</v>
      </c>
    </row>
    <row r="462" spans="1:2" hidden="1">
      <c r="A462" s="20" t="s">
        <v>289</v>
      </c>
      <c r="B462" s="23">
        <v>0</v>
      </c>
    </row>
    <row r="463" spans="1:2" hidden="1">
      <c r="A463" s="20" t="s">
        <v>290</v>
      </c>
      <c r="B463" s="23">
        <v>0</v>
      </c>
    </row>
    <row r="464" spans="1:2" hidden="1">
      <c r="A464" s="22" t="s">
        <v>291</v>
      </c>
      <c r="B464" s="21">
        <f>SUM(B465:B467)</f>
        <v>0</v>
      </c>
    </row>
    <row r="465" spans="1:2" hidden="1">
      <c r="A465" s="20" t="s">
        <v>292</v>
      </c>
      <c r="B465" s="23">
        <v>0</v>
      </c>
    </row>
    <row r="466" spans="1:2" hidden="1">
      <c r="A466" s="20" t="s">
        <v>293</v>
      </c>
      <c r="B466" s="23">
        <v>0</v>
      </c>
    </row>
    <row r="467" spans="1:2" hidden="1">
      <c r="A467" s="20" t="s">
        <v>294</v>
      </c>
      <c r="B467" s="23">
        <v>0</v>
      </c>
    </row>
    <row r="468" spans="1:2">
      <c r="A468" s="28" t="s">
        <v>295</v>
      </c>
      <c r="B468" s="131">
        <f>SUM(B469:B471)</f>
        <v>324</v>
      </c>
    </row>
    <row r="469" spans="1:2">
      <c r="A469" s="25" t="s">
        <v>296</v>
      </c>
      <c r="B469" s="131">
        <v>324</v>
      </c>
    </row>
    <row r="470" spans="1:2" hidden="1">
      <c r="A470" s="20" t="s">
        <v>297</v>
      </c>
      <c r="B470" s="23">
        <v>0</v>
      </c>
    </row>
    <row r="471" spans="1:2" hidden="1">
      <c r="A471" s="20" t="s">
        <v>298</v>
      </c>
      <c r="B471" s="23">
        <v>0</v>
      </c>
    </row>
    <row r="472" spans="1:2">
      <c r="A472" s="28" t="s">
        <v>299</v>
      </c>
      <c r="B472" s="131">
        <f>SUM(B473:B477)</f>
        <v>646</v>
      </c>
    </row>
    <row r="473" spans="1:2" hidden="1">
      <c r="A473" s="20" t="s">
        <v>300</v>
      </c>
      <c r="B473" s="23">
        <v>0</v>
      </c>
    </row>
    <row r="474" spans="1:2">
      <c r="A474" s="25" t="s">
        <v>301</v>
      </c>
      <c r="B474" s="131">
        <v>606</v>
      </c>
    </row>
    <row r="475" spans="1:2">
      <c r="A475" s="25" t="s">
        <v>302</v>
      </c>
      <c r="B475" s="131">
        <v>40</v>
      </c>
    </row>
    <row r="476" spans="1:2" hidden="1">
      <c r="A476" s="20" t="s">
        <v>303</v>
      </c>
      <c r="B476" s="23">
        <v>0</v>
      </c>
    </row>
    <row r="477" spans="1:2" hidden="1">
      <c r="A477" s="20" t="s">
        <v>304</v>
      </c>
      <c r="B477" s="23">
        <v>0</v>
      </c>
    </row>
    <row r="478" spans="1:2">
      <c r="A478" s="28" t="s">
        <v>305</v>
      </c>
      <c r="B478" s="131">
        <f>SUM(B479:B484)</f>
        <v>1650</v>
      </c>
    </row>
    <row r="479" spans="1:2">
      <c r="A479" s="25" t="s">
        <v>306</v>
      </c>
      <c r="B479" s="131">
        <v>879</v>
      </c>
    </row>
    <row r="480" spans="1:2" hidden="1">
      <c r="A480" s="20" t="s">
        <v>307</v>
      </c>
      <c r="B480" s="23">
        <v>0</v>
      </c>
    </row>
    <row r="481" spans="1:2" hidden="1">
      <c r="A481" s="20" t="s">
        <v>308</v>
      </c>
      <c r="B481" s="23">
        <v>0</v>
      </c>
    </row>
    <row r="482" spans="1:2" hidden="1">
      <c r="A482" s="20" t="s">
        <v>309</v>
      </c>
      <c r="B482" s="23">
        <v>0</v>
      </c>
    </row>
    <row r="483" spans="1:2" hidden="1">
      <c r="A483" s="20" t="s">
        <v>310</v>
      </c>
      <c r="B483" s="23">
        <v>0</v>
      </c>
    </row>
    <row r="484" spans="1:2">
      <c r="A484" s="25" t="s">
        <v>311</v>
      </c>
      <c r="B484" s="131">
        <v>771</v>
      </c>
    </row>
    <row r="485" spans="1:2" hidden="1">
      <c r="A485" s="22" t="s">
        <v>312</v>
      </c>
      <c r="B485" s="21">
        <f>B486</f>
        <v>0</v>
      </c>
    </row>
    <row r="486" spans="1:2" hidden="1">
      <c r="A486" s="20" t="s">
        <v>313</v>
      </c>
      <c r="B486" s="23">
        <v>0</v>
      </c>
    </row>
    <row r="487" spans="1:2">
      <c r="A487" s="28" t="s">
        <v>1157</v>
      </c>
      <c r="B487" s="131">
        <f>SUM(B488,B493,B502,B508,B514,B519,B524,B531,B535,B538)</f>
        <v>1016</v>
      </c>
    </row>
    <row r="488" spans="1:2">
      <c r="A488" s="28" t="s">
        <v>314</v>
      </c>
      <c r="B488" s="131">
        <f>SUM(B489:B492)</f>
        <v>555</v>
      </c>
    </row>
    <row r="489" spans="1:2">
      <c r="A489" s="25" t="s">
        <v>12</v>
      </c>
      <c r="B489" s="131">
        <v>85</v>
      </c>
    </row>
    <row r="490" spans="1:2" hidden="1">
      <c r="A490" s="20" t="s">
        <v>13</v>
      </c>
      <c r="B490" s="23">
        <v>0</v>
      </c>
    </row>
    <row r="491" spans="1:2" hidden="1">
      <c r="A491" s="20" t="s">
        <v>14</v>
      </c>
      <c r="B491" s="23">
        <v>0</v>
      </c>
    </row>
    <row r="492" spans="1:2">
      <c r="A492" s="25" t="s">
        <v>315</v>
      </c>
      <c r="B492" s="131">
        <v>470</v>
      </c>
    </row>
    <row r="493" spans="1:2" hidden="1">
      <c r="A493" s="22" t="s">
        <v>316</v>
      </c>
      <c r="B493" s="21">
        <f>SUM(B494:B501)</f>
        <v>0</v>
      </c>
    </row>
    <row r="494" spans="1:2" hidden="1">
      <c r="A494" s="20" t="s">
        <v>317</v>
      </c>
      <c r="B494" s="23">
        <v>0</v>
      </c>
    </row>
    <row r="495" spans="1:2" hidden="1">
      <c r="A495" s="20" t="s">
        <v>318</v>
      </c>
      <c r="B495" s="23">
        <v>0</v>
      </c>
    </row>
    <row r="496" spans="1:2" hidden="1">
      <c r="A496" s="20" t="s">
        <v>319</v>
      </c>
      <c r="B496" s="23">
        <v>0</v>
      </c>
    </row>
    <row r="497" spans="1:2" hidden="1">
      <c r="A497" s="20" t="s">
        <v>320</v>
      </c>
      <c r="B497" s="23">
        <v>0</v>
      </c>
    </row>
    <row r="498" spans="1:2" hidden="1">
      <c r="A498" s="20" t="s">
        <v>321</v>
      </c>
      <c r="B498" s="23">
        <v>0</v>
      </c>
    </row>
    <row r="499" spans="1:2" hidden="1">
      <c r="A499" s="20" t="s">
        <v>322</v>
      </c>
      <c r="B499" s="23">
        <v>0</v>
      </c>
    </row>
    <row r="500" spans="1:2" hidden="1">
      <c r="A500" s="20" t="s">
        <v>323</v>
      </c>
      <c r="B500" s="23">
        <v>0</v>
      </c>
    </row>
    <row r="501" spans="1:2" hidden="1">
      <c r="A501" s="20" t="s">
        <v>324</v>
      </c>
      <c r="B501" s="23">
        <v>0</v>
      </c>
    </row>
    <row r="502" spans="1:2" hidden="1">
      <c r="A502" s="22" t="s">
        <v>325</v>
      </c>
      <c r="B502" s="21">
        <f>SUM(B503:B507)</f>
        <v>0</v>
      </c>
    </row>
    <row r="503" spans="1:2" hidden="1">
      <c r="A503" s="20" t="s">
        <v>317</v>
      </c>
      <c r="B503" s="23">
        <v>0</v>
      </c>
    </row>
    <row r="504" spans="1:2" hidden="1">
      <c r="A504" s="20" t="s">
        <v>326</v>
      </c>
      <c r="B504" s="23">
        <v>0</v>
      </c>
    </row>
    <row r="505" spans="1:2" hidden="1">
      <c r="A505" s="20" t="s">
        <v>327</v>
      </c>
      <c r="B505" s="23">
        <v>0</v>
      </c>
    </row>
    <row r="506" spans="1:2" hidden="1">
      <c r="A506" s="20" t="s">
        <v>328</v>
      </c>
      <c r="B506" s="23">
        <v>0</v>
      </c>
    </row>
    <row r="507" spans="1:2" hidden="1">
      <c r="A507" s="20" t="s">
        <v>329</v>
      </c>
      <c r="B507" s="23">
        <v>0</v>
      </c>
    </row>
    <row r="508" spans="1:2" hidden="1">
      <c r="A508" s="22" t="s">
        <v>330</v>
      </c>
      <c r="B508" s="21">
        <f>SUM(B509:B513)</f>
        <v>0</v>
      </c>
    </row>
    <row r="509" spans="1:2" hidden="1">
      <c r="A509" s="20" t="s">
        <v>317</v>
      </c>
      <c r="B509" s="23">
        <v>0</v>
      </c>
    </row>
    <row r="510" spans="1:2" hidden="1">
      <c r="A510" s="20" t="s">
        <v>331</v>
      </c>
      <c r="B510" s="23">
        <v>0</v>
      </c>
    </row>
    <row r="511" spans="1:2" hidden="1">
      <c r="A511" s="20" t="s">
        <v>332</v>
      </c>
      <c r="B511" s="23">
        <v>0</v>
      </c>
    </row>
    <row r="512" spans="1:2" hidden="1">
      <c r="A512" s="20" t="s">
        <v>333</v>
      </c>
      <c r="B512" s="23">
        <v>0</v>
      </c>
    </row>
    <row r="513" spans="1:2" hidden="1">
      <c r="A513" s="20" t="s">
        <v>334</v>
      </c>
      <c r="B513" s="23">
        <v>0</v>
      </c>
    </row>
    <row r="514" spans="1:2" hidden="1">
      <c r="A514" s="22" t="s">
        <v>335</v>
      </c>
      <c r="B514" s="21">
        <f>SUM(B515:B518)</f>
        <v>0</v>
      </c>
    </row>
    <row r="515" spans="1:2" hidden="1">
      <c r="A515" s="20" t="s">
        <v>317</v>
      </c>
      <c r="B515" s="23">
        <v>0</v>
      </c>
    </row>
    <row r="516" spans="1:2" hidden="1">
      <c r="A516" s="20" t="s">
        <v>336</v>
      </c>
      <c r="B516" s="23">
        <v>0</v>
      </c>
    </row>
    <row r="517" spans="1:2" hidden="1">
      <c r="A517" s="20" t="s">
        <v>337</v>
      </c>
      <c r="B517" s="23">
        <v>0</v>
      </c>
    </row>
    <row r="518" spans="1:2" hidden="1">
      <c r="A518" s="20" t="s">
        <v>338</v>
      </c>
      <c r="B518" s="23">
        <v>0</v>
      </c>
    </row>
    <row r="519" spans="1:2">
      <c r="A519" s="28" t="s">
        <v>339</v>
      </c>
      <c r="B519" s="131">
        <f>SUM(B520:B523)</f>
        <v>257</v>
      </c>
    </row>
    <row r="520" spans="1:2">
      <c r="A520" s="25" t="s">
        <v>340</v>
      </c>
      <c r="B520" s="131">
        <v>136</v>
      </c>
    </row>
    <row r="521" spans="1:2" hidden="1">
      <c r="A521" s="20" t="s">
        <v>341</v>
      </c>
      <c r="B521" s="23">
        <v>0</v>
      </c>
    </row>
    <row r="522" spans="1:2" hidden="1">
      <c r="A522" s="20" t="s">
        <v>342</v>
      </c>
      <c r="B522" s="23">
        <v>0</v>
      </c>
    </row>
    <row r="523" spans="1:2">
      <c r="A523" s="25" t="s">
        <v>343</v>
      </c>
      <c r="B523" s="131">
        <v>121</v>
      </c>
    </row>
    <row r="524" spans="1:2">
      <c r="A524" s="28" t="s">
        <v>344</v>
      </c>
      <c r="B524" s="131">
        <f>SUM(B525:B530)</f>
        <v>204</v>
      </c>
    </row>
    <row r="525" spans="1:2">
      <c r="A525" s="25" t="s">
        <v>317</v>
      </c>
      <c r="B525" s="131">
        <v>98</v>
      </c>
    </row>
    <row r="526" spans="1:2" hidden="1">
      <c r="A526" s="20" t="s">
        <v>345</v>
      </c>
      <c r="B526" s="23">
        <v>0</v>
      </c>
    </row>
    <row r="527" spans="1:2" hidden="1">
      <c r="A527" s="20" t="s">
        <v>346</v>
      </c>
      <c r="B527" s="23">
        <v>0</v>
      </c>
    </row>
    <row r="528" spans="1:2" hidden="1">
      <c r="A528" s="20" t="s">
        <v>347</v>
      </c>
      <c r="B528" s="23">
        <v>0</v>
      </c>
    </row>
    <row r="529" spans="1:2" hidden="1">
      <c r="A529" s="20" t="s">
        <v>348</v>
      </c>
      <c r="B529" s="23">
        <v>0</v>
      </c>
    </row>
    <row r="530" spans="1:2">
      <c r="A530" s="25" t="s">
        <v>349</v>
      </c>
      <c r="B530" s="131">
        <v>106</v>
      </c>
    </row>
    <row r="531" spans="1:2" hidden="1">
      <c r="A531" s="22" t="s">
        <v>350</v>
      </c>
      <c r="B531" s="21">
        <f>SUM(B532:B534)</f>
        <v>0</v>
      </c>
    </row>
    <row r="532" spans="1:2" hidden="1">
      <c r="A532" s="20" t="s">
        <v>351</v>
      </c>
      <c r="B532" s="23">
        <v>0</v>
      </c>
    </row>
    <row r="533" spans="1:2" hidden="1">
      <c r="A533" s="20" t="s">
        <v>352</v>
      </c>
      <c r="B533" s="23">
        <v>0</v>
      </c>
    </row>
    <row r="534" spans="1:2" hidden="1">
      <c r="A534" s="20" t="s">
        <v>353</v>
      </c>
      <c r="B534" s="23">
        <v>0</v>
      </c>
    </row>
    <row r="535" spans="1:2" hidden="1">
      <c r="A535" s="22" t="s">
        <v>354</v>
      </c>
      <c r="B535" s="21">
        <f>B536+B537</f>
        <v>0</v>
      </c>
    </row>
    <row r="536" spans="1:2" hidden="1">
      <c r="A536" s="20" t="s">
        <v>355</v>
      </c>
      <c r="B536" s="23">
        <v>0</v>
      </c>
    </row>
    <row r="537" spans="1:2" hidden="1">
      <c r="A537" s="20" t="s">
        <v>356</v>
      </c>
      <c r="B537" s="23">
        <v>0</v>
      </c>
    </row>
    <row r="538" spans="1:2" hidden="1">
      <c r="A538" s="22" t="s">
        <v>357</v>
      </c>
      <c r="B538" s="21">
        <f>SUM(B539:B542)</f>
        <v>0</v>
      </c>
    </row>
    <row r="539" spans="1:2" hidden="1">
      <c r="A539" s="20" t="s">
        <v>358</v>
      </c>
      <c r="B539" s="23">
        <v>0</v>
      </c>
    </row>
    <row r="540" spans="1:2" hidden="1">
      <c r="A540" s="20" t="s">
        <v>359</v>
      </c>
      <c r="B540" s="23">
        <v>0</v>
      </c>
    </row>
    <row r="541" spans="1:2" hidden="1">
      <c r="A541" s="20" t="s">
        <v>360</v>
      </c>
      <c r="B541" s="23">
        <v>0</v>
      </c>
    </row>
    <row r="542" spans="1:2" hidden="1">
      <c r="A542" s="20" t="s">
        <v>361</v>
      </c>
      <c r="B542" s="23">
        <v>0</v>
      </c>
    </row>
    <row r="543" spans="1:2">
      <c r="A543" s="28" t="s">
        <v>1158</v>
      </c>
      <c r="B543" s="131">
        <f>SUM(B544,B558,B566,B577,B588)</f>
        <v>5748</v>
      </c>
    </row>
    <row r="544" spans="1:2">
      <c r="A544" s="28" t="s">
        <v>362</v>
      </c>
      <c r="B544" s="131">
        <f>SUM(B545:B557)</f>
        <v>3248</v>
      </c>
    </row>
    <row r="545" spans="1:2">
      <c r="A545" s="25" t="s">
        <v>12</v>
      </c>
      <c r="B545" s="131">
        <v>154</v>
      </c>
    </row>
    <row r="546" spans="1:2" hidden="1">
      <c r="A546" s="20" t="s">
        <v>13</v>
      </c>
      <c r="B546" s="23">
        <v>0</v>
      </c>
    </row>
    <row r="547" spans="1:2" hidden="1">
      <c r="A547" s="20" t="s">
        <v>14</v>
      </c>
      <c r="B547" s="23">
        <v>0</v>
      </c>
    </row>
    <row r="548" spans="1:2">
      <c r="A548" s="25" t="s">
        <v>363</v>
      </c>
      <c r="B548" s="131">
        <v>83</v>
      </c>
    </row>
    <row r="549" spans="1:2" hidden="1">
      <c r="A549" s="20" t="s">
        <v>364</v>
      </c>
      <c r="B549" s="23">
        <v>0</v>
      </c>
    </row>
    <row r="550" spans="1:2" hidden="1">
      <c r="A550" s="20" t="s">
        <v>365</v>
      </c>
      <c r="B550" s="23">
        <v>0</v>
      </c>
    </row>
    <row r="551" spans="1:2" hidden="1">
      <c r="A551" s="20" t="s">
        <v>366</v>
      </c>
      <c r="B551" s="23">
        <v>0</v>
      </c>
    </row>
    <row r="552" spans="1:2">
      <c r="A552" s="25" t="s">
        <v>367</v>
      </c>
      <c r="B552" s="131">
        <v>97</v>
      </c>
    </row>
    <row r="553" spans="1:2">
      <c r="A553" s="25" t="s">
        <v>368</v>
      </c>
      <c r="B553" s="131">
        <v>1326</v>
      </c>
    </row>
    <row r="554" spans="1:2" hidden="1">
      <c r="A554" s="20" t="s">
        <v>369</v>
      </c>
      <c r="B554" s="23">
        <v>0</v>
      </c>
    </row>
    <row r="555" spans="1:2">
      <c r="A555" s="25" t="s">
        <v>370</v>
      </c>
      <c r="B555" s="131">
        <v>9</v>
      </c>
    </row>
    <row r="556" spans="1:2">
      <c r="A556" s="25" t="s">
        <v>371</v>
      </c>
      <c r="B556" s="131">
        <v>95</v>
      </c>
    </row>
    <row r="557" spans="1:2">
      <c r="A557" s="25" t="s">
        <v>372</v>
      </c>
      <c r="B557" s="131">
        <v>1484</v>
      </c>
    </row>
    <row r="558" spans="1:2">
      <c r="A558" s="28" t="s">
        <v>373</v>
      </c>
      <c r="B558" s="131">
        <f>SUM(B559:B565)</f>
        <v>827</v>
      </c>
    </row>
    <row r="559" spans="1:2" hidden="1">
      <c r="A559" s="20" t="s">
        <v>12</v>
      </c>
      <c r="B559" s="23">
        <v>0</v>
      </c>
    </row>
    <row r="560" spans="1:2" hidden="1">
      <c r="A560" s="20" t="s">
        <v>13</v>
      </c>
      <c r="B560" s="23">
        <v>0</v>
      </c>
    </row>
    <row r="561" spans="1:2" hidden="1">
      <c r="A561" s="20" t="s">
        <v>14</v>
      </c>
      <c r="B561" s="23">
        <v>0</v>
      </c>
    </row>
    <row r="562" spans="1:2">
      <c r="A562" s="25" t="s">
        <v>374</v>
      </c>
      <c r="B562" s="131">
        <v>349</v>
      </c>
    </row>
    <row r="563" spans="1:2">
      <c r="A563" s="25" t="s">
        <v>375</v>
      </c>
      <c r="B563" s="131">
        <v>6</v>
      </c>
    </row>
    <row r="564" spans="1:2" hidden="1">
      <c r="A564" s="20" t="s">
        <v>376</v>
      </c>
      <c r="B564" s="23">
        <v>0</v>
      </c>
    </row>
    <row r="565" spans="1:2">
      <c r="A565" s="25" t="s">
        <v>377</v>
      </c>
      <c r="B565" s="131">
        <v>472</v>
      </c>
    </row>
    <row r="566" spans="1:2">
      <c r="A566" s="28" t="s">
        <v>378</v>
      </c>
      <c r="B566" s="131">
        <f>SUM(B567:B576)</f>
        <v>110</v>
      </c>
    </row>
    <row r="567" spans="1:2" hidden="1">
      <c r="A567" s="20" t="s">
        <v>12</v>
      </c>
      <c r="B567" s="23">
        <v>0</v>
      </c>
    </row>
    <row r="568" spans="1:2" hidden="1">
      <c r="A568" s="20" t="s">
        <v>13</v>
      </c>
      <c r="B568" s="23">
        <v>0</v>
      </c>
    </row>
    <row r="569" spans="1:2" hidden="1">
      <c r="A569" s="20" t="s">
        <v>14</v>
      </c>
      <c r="B569" s="23">
        <v>0</v>
      </c>
    </row>
    <row r="570" spans="1:2" hidden="1">
      <c r="A570" s="20" t="s">
        <v>379</v>
      </c>
      <c r="B570" s="23">
        <v>0</v>
      </c>
    </row>
    <row r="571" spans="1:2" hidden="1">
      <c r="A571" s="20" t="s">
        <v>380</v>
      </c>
      <c r="B571" s="23">
        <v>0</v>
      </c>
    </row>
    <row r="572" spans="1:2" hidden="1">
      <c r="A572" s="20" t="s">
        <v>381</v>
      </c>
      <c r="B572" s="23">
        <v>0</v>
      </c>
    </row>
    <row r="573" spans="1:2">
      <c r="A573" s="25" t="s">
        <v>382</v>
      </c>
      <c r="B573" s="131">
        <v>110</v>
      </c>
    </row>
    <row r="574" spans="1:2" hidden="1">
      <c r="A574" s="20" t="s">
        <v>383</v>
      </c>
      <c r="B574" s="23">
        <v>0</v>
      </c>
    </row>
    <row r="575" spans="1:2" hidden="1">
      <c r="A575" s="20" t="s">
        <v>384</v>
      </c>
      <c r="B575" s="23">
        <v>0</v>
      </c>
    </row>
    <row r="576" spans="1:2" hidden="1">
      <c r="A576" s="20" t="s">
        <v>385</v>
      </c>
      <c r="B576" s="23">
        <v>0</v>
      </c>
    </row>
    <row r="577" spans="1:2">
      <c r="A577" s="28" t="s">
        <v>386</v>
      </c>
      <c r="B577" s="131">
        <f>SUM(B578:B587)</f>
        <v>1061</v>
      </c>
    </row>
    <row r="578" spans="1:2" hidden="1">
      <c r="A578" s="20" t="s">
        <v>12</v>
      </c>
      <c r="B578" s="23">
        <v>0</v>
      </c>
    </row>
    <row r="579" spans="1:2" hidden="1">
      <c r="A579" s="20" t="s">
        <v>13</v>
      </c>
      <c r="B579" s="23">
        <v>0</v>
      </c>
    </row>
    <row r="580" spans="1:2" hidden="1">
      <c r="A580" s="20" t="s">
        <v>14</v>
      </c>
      <c r="B580" s="23">
        <v>0</v>
      </c>
    </row>
    <row r="581" spans="1:2">
      <c r="A581" s="25" t="s">
        <v>387</v>
      </c>
      <c r="B581" s="131">
        <v>199</v>
      </c>
    </row>
    <row r="582" spans="1:2">
      <c r="A582" s="25" t="s">
        <v>388</v>
      </c>
      <c r="B582" s="131">
        <v>833</v>
      </c>
    </row>
    <row r="583" spans="1:2" hidden="1">
      <c r="A583" s="20" t="s">
        <v>389</v>
      </c>
      <c r="B583" s="23">
        <v>0</v>
      </c>
    </row>
    <row r="584" spans="1:2" hidden="1">
      <c r="A584" s="20" t="s">
        <v>390</v>
      </c>
      <c r="B584" s="23">
        <v>0</v>
      </c>
    </row>
    <row r="585" spans="1:2">
      <c r="A585" s="25" t="s">
        <v>391</v>
      </c>
      <c r="B585" s="131">
        <v>29</v>
      </c>
    </row>
    <row r="586" spans="1:2" hidden="1">
      <c r="A586" s="20" t="s">
        <v>392</v>
      </c>
      <c r="B586" s="23">
        <v>0</v>
      </c>
    </row>
    <row r="587" spans="1:2" hidden="1">
      <c r="A587" s="20" t="s">
        <v>393</v>
      </c>
      <c r="B587" s="23">
        <v>0</v>
      </c>
    </row>
    <row r="588" spans="1:2">
      <c r="A588" s="28" t="s">
        <v>394</v>
      </c>
      <c r="B588" s="131">
        <f>SUM(B589:B591)</f>
        <v>502</v>
      </c>
    </row>
    <row r="589" spans="1:2">
      <c r="A589" s="25" t="s">
        <v>395</v>
      </c>
      <c r="B589" s="131">
        <v>172</v>
      </c>
    </row>
    <row r="590" spans="1:2" hidden="1">
      <c r="A590" s="20" t="s">
        <v>396</v>
      </c>
      <c r="B590" s="23">
        <v>0</v>
      </c>
    </row>
    <row r="591" spans="1:2">
      <c r="A591" s="25" t="s">
        <v>397</v>
      </c>
      <c r="B591" s="131">
        <v>330</v>
      </c>
    </row>
    <row r="592" spans="1:2">
      <c r="A592" s="28" t="s">
        <v>1159</v>
      </c>
      <c r="B592" s="131">
        <f>SUM(B593,B607,B618,B620,B629,B633,B643,B651,B657,B664,B673,B678,B683,B686,B689,B692,B695,B698,B702,B707)</f>
        <v>69351</v>
      </c>
    </row>
    <row r="593" spans="1:2">
      <c r="A593" s="28" t="s">
        <v>398</v>
      </c>
      <c r="B593" s="131">
        <f>SUM(B594:B606)</f>
        <v>2588</v>
      </c>
    </row>
    <row r="594" spans="1:2">
      <c r="A594" s="25" t="s">
        <v>12</v>
      </c>
      <c r="B594" s="131">
        <v>426</v>
      </c>
    </row>
    <row r="595" spans="1:2" hidden="1">
      <c r="A595" s="20" t="s">
        <v>13</v>
      </c>
      <c r="B595" s="23">
        <v>0</v>
      </c>
    </row>
    <row r="596" spans="1:2" hidden="1">
      <c r="A596" s="20" t="s">
        <v>14</v>
      </c>
      <c r="B596" s="23">
        <v>0</v>
      </c>
    </row>
    <row r="597" spans="1:2" hidden="1">
      <c r="A597" s="20" t="s">
        <v>399</v>
      </c>
      <c r="B597" s="23">
        <v>0</v>
      </c>
    </row>
    <row r="598" spans="1:2" hidden="1">
      <c r="A598" s="20" t="s">
        <v>400</v>
      </c>
      <c r="B598" s="23">
        <v>0</v>
      </c>
    </row>
    <row r="599" spans="1:2">
      <c r="A599" s="25" t="s">
        <v>401</v>
      </c>
      <c r="B599" s="131">
        <v>262</v>
      </c>
    </row>
    <row r="600" spans="1:2" hidden="1">
      <c r="A600" s="20" t="s">
        <v>402</v>
      </c>
      <c r="B600" s="23">
        <v>0</v>
      </c>
    </row>
    <row r="601" spans="1:2" hidden="1">
      <c r="A601" s="20" t="s">
        <v>55</v>
      </c>
      <c r="B601" s="23">
        <v>0</v>
      </c>
    </row>
    <row r="602" spans="1:2">
      <c r="A602" s="25" t="s">
        <v>403</v>
      </c>
      <c r="B602" s="131">
        <v>844</v>
      </c>
    </row>
    <row r="603" spans="1:2">
      <c r="A603" s="25" t="s">
        <v>404</v>
      </c>
      <c r="B603" s="131">
        <v>2</v>
      </c>
    </row>
    <row r="604" spans="1:2" hidden="1">
      <c r="A604" s="20" t="s">
        <v>405</v>
      </c>
      <c r="B604" s="23">
        <v>0</v>
      </c>
    </row>
    <row r="605" spans="1:2">
      <c r="A605" s="25" t="s">
        <v>406</v>
      </c>
      <c r="B605" s="131">
        <v>128</v>
      </c>
    </row>
    <row r="606" spans="1:2">
      <c r="A606" s="25" t="s">
        <v>407</v>
      </c>
      <c r="B606" s="131">
        <v>926</v>
      </c>
    </row>
    <row r="607" spans="1:2">
      <c r="A607" s="28" t="s">
        <v>408</v>
      </c>
      <c r="B607" s="131">
        <f>SUM(B608:B617)</f>
        <v>1015</v>
      </c>
    </row>
    <row r="608" spans="1:2">
      <c r="A608" s="25" t="s">
        <v>12</v>
      </c>
      <c r="B608" s="131">
        <v>273</v>
      </c>
    </row>
    <row r="609" spans="1:2" hidden="1">
      <c r="A609" s="20" t="s">
        <v>13</v>
      </c>
      <c r="B609" s="23">
        <v>0</v>
      </c>
    </row>
    <row r="610" spans="1:2" hidden="1">
      <c r="A610" s="20" t="s">
        <v>14</v>
      </c>
      <c r="B610" s="23">
        <v>0</v>
      </c>
    </row>
    <row r="611" spans="1:2">
      <c r="A611" s="25" t="s">
        <v>409</v>
      </c>
      <c r="B611" s="131">
        <v>50</v>
      </c>
    </row>
    <row r="612" spans="1:2">
      <c r="A612" s="25" t="s">
        <v>410</v>
      </c>
      <c r="B612" s="131">
        <v>3</v>
      </c>
    </row>
    <row r="613" spans="1:2" hidden="1">
      <c r="A613" s="20" t="s">
        <v>411</v>
      </c>
      <c r="B613" s="23">
        <v>0</v>
      </c>
    </row>
    <row r="614" spans="1:2">
      <c r="A614" s="25" t="s">
        <v>412</v>
      </c>
      <c r="B614" s="131">
        <v>2</v>
      </c>
    </row>
    <row r="615" spans="1:2">
      <c r="A615" s="25" t="s">
        <v>413</v>
      </c>
      <c r="B615" s="131">
        <v>100</v>
      </c>
    </row>
    <row r="616" spans="1:2" hidden="1">
      <c r="A616" s="20" t="s">
        <v>414</v>
      </c>
      <c r="B616" s="23">
        <v>0</v>
      </c>
    </row>
    <row r="617" spans="1:2">
      <c r="A617" s="25" t="s">
        <v>415</v>
      </c>
      <c r="B617" s="131">
        <v>587</v>
      </c>
    </row>
    <row r="618" spans="1:2" hidden="1">
      <c r="A618" s="22" t="s">
        <v>420</v>
      </c>
      <c r="B618" s="21">
        <f>B619</f>
        <v>0</v>
      </c>
    </row>
    <row r="619" spans="1:2" hidden="1">
      <c r="A619" s="20" t="s">
        <v>421</v>
      </c>
      <c r="B619" s="23">
        <v>0</v>
      </c>
    </row>
    <row r="620" spans="1:2">
      <c r="A620" s="28" t="s">
        <v>422</v>
      </c>
      <c r="B620" s="131">
        <f>SUM(B621:B628)</f>
        <v>27249</v>
      </c>
    </row>
    <row r="621" spans="1:2">
      <c r="A621" s="25" t="s">
        <v>423</v>
      </c>
      <c r="B621" s="131">
        <v>153</v>
      </c>
    </row>
    <row r="622" spans="1:2">
      <c r="A622" s="25" t="s">
        <v>424</v>
      </c>
      <c r="B622" s="131">
        <v>23</v>
      </c>
    </row>
    <row r="623" spans="1:2" hidden="1">
      <c r="A623" s="20" t="s">
        <v>425</v>
      </c>
      <c r="B623" s="23">
        <v>0</v>
      </c>
    </row>
    <row r="624" spans="1:2" hidden="1">
      <c r="A624" s="20" t="s">
        <v>426</v>
      </c>
      <c r="B624" s="23">
        <v>0</v>
      </c>
    </row>
    <row r="625" spans="1:2">
      <c r="A625" s="25" t="s">
        <v>427</v>
      </c>
      <c r="B625" s="131">
        <v>14260</v>
      </c>
    </row>
    <row r="626" spans="1:2">
      <c r="A626" s="25" t="s">
        <v>428</v>
      </c>
      <c r="B626" s="131">
        <v>5677</v>
      </c>
    </row>
    <row r="627" spans="1:2" hidden="1">
      <c r="A627" s="20" t="s">
        <v>429</v>
      </c>
      <c r="B627" s="23">
        <v>0</v>
      </c>
    </row>
    <row r="628" spans="1:2">
      <c r="A628" s="25" t="s">
        <v>430</v>
      </c>
      <c r="B628" s="131">
        <v>7136</v>
      </c>
    </row>
    <row r="629" spans="1:2" hidden="1">
      <c r="A629" s="22" t="s">
        <v>431</v>
      </c>
      <c r="B629" s="21">
        <f>SUM(B630:B632)</f>
        <v>0</v>
      </c>
    </row>
    <row r="630" spans="1:2" hidden="1">
      <c r="A630" s="20" t="s">
        <v>432</v>
      </c>
      <c r="B630" s="23">
        <v>0</v>
      </c>
    </row>
    <row r="631" spans="1:2" hidden="1">
      <c r="A631" s="20" t="s">
        <v>433</v>
      </c>
      <c r="B631" s="23">
        <v>0</v>
      </c>
    </row>
    <row r="632" spans="1:2" hidden="1">
      <c r="A632" s="20" t="s">
        <v>434</v>
      </c>
      <c r="B632" s="23">
        <v>0</v>
      </c>
    </row>
    <row r="633" spans="1:2">
      <c r="A633" s="28" t="s">
        <v>435</v>
      </c>
      <c r="B633" s="131">
        <f>SUM(B634:B642)</f>
        <v>2255</v>
      </c>
    </row>
    <row r="634" spans="1:2">
      <c r="A634" s="25" t="s">
        <v>436</v>
      </c>
      <c r="B634" s="131">
        <v>200</v>
      </c>
    </row>
    <row r="635" spans="1:2">
      <c r="A635" s="25" t="s">
        <v>437</v>
      </c>
      <c r="B635" s="131">
        <v>200</v>
      </c>
    </row>
    <row r="636" spans="1:2">
      <c r="A636" s="25" t="s">
        <v>438</v>
      </c>
      <c r="B636" s="131">
        <v>400</v>
      </c>
    </row>
    <row r="637" spans="1:2">
      <c r="A637" s="25" t="s">
        <v>439</v>
      </c>
      <c r="B637" s="131">
        <v>1200</v>
      </c>
    </row>
    <row r="638" spans="1:2" hidden="1">
      <c r="A638" s="20" t="s">
        <v>440</v>
      </c>
      <c r="B638" s="23">
        <v>0</v>
      </c>
    </row>
    <row r="639" spans="1:2" hidden="1">
      <c r="A639" s="20" t="s">
        <v>441</v>
      </c>
      <c r="B639" s="23">
        <v>0</v>
      </c>
    </row>
    <row r="640" spans="1:2" hidden="1">
      <c r="A640" s="20" t="s">
        <v>442</v>
      </c>
      <c r="B640" s="23">
        <v>0</v>
      </c>
    </row>
    <row r="641" spans="1:2" hidden="1">
      <c r="A641" s="20" t="s">
        <v>443</v>
      </c>
      <c r="B641" s="23">
        <v>0</v>
      </c>
    </row>
    <row r="642" spans="1:2">
      <c r="A642" s="25" t="s">
        <v>444</v>
      </c>
      <c r="B642" s="131">
        <v>255</v>
      </c>
    </row>
    <row r="643" spans="1:2">
      <c r="A643" s="28" t="s">
        <v>445</v>
      </c>
      <c r="B643" s="131">
        <f>SUM(B644:B650)</f>
        <v>3780</v>
      </c>
    </row>
    <row r="644" spans="1:2">
      <c r="A644" s="25" t="s">
        <v>446</v>
      </c>
      <c r="B644" s="131">
        <v>1206</v>
      </c>
    </row>
    <row r="645" spans="1:2">
      <c r="A645" s="25" t="s">
        <v>447</v>
      </c>
      <c r="B645" s="131">
        <v>486</v>
      </c>
    </row>
    <row r="646" spans="1:2">
      <c r="A646" s="25" t="s">
        <v>448</v>
      </c>
      <c r="B646" s="131">
        <v>1621</v>
      </c>
    </row>
    <row r="647" spans="1:2">
      <c r="A647" s="25" t="s">
        <v>449</v>
      </c>
      <c r="B647" s="131">
        <v>10</v>
      </c>
    </row>
    <row r="648" spans="1:2">
      <c r="A648" s="25" t="s">
        <v>450</v>
      </c>
      <c r="B648" s="131">
        <v>271</v>
      </c>
    </row>
    <row r="649" spans="1:2">
      <c r="A649" s="25" t="s">
        <v>451</v>
      </c>
      <c r="B649" s="131">
        <v>97</v>
      </c>
    </row>
    <row r="650" spans="1:2">
      <c r="A650" s="25" t="s">
        <v>452</v>
      </c>
      <c r="B650" s="131">
        <v>89</v>
      </c>
    </row>
    <row r="651" spans="1:2">
      <c r="A651" s="28" t="s">
        <v>453</v>
      </c>
      <c r="B651" s="131">
        <f>SUM(B652:B656)</f>
        <v>529</v>
      </c>
    </row>
    <row r="652" spans="1:2">
      <c r="A652" s="25" t="s">
        <v>454</v>
      </c>
      <c r="B652" s="131">
        <v>454</v>
      </c>
    </row>
    <row r="653" spans="1:2">
      <c r="A653" s="25" t="s">
        <v>455</v>
      </c>
      <c r="B653" s="131">
        <v>51</v>
      </c>
    </row>
    <row r="654" spans="1:2" hidden="1">
      <c r="A654" s="20" t="s">
        <v>456</v>
      </c>
      <c r="B654" s="23">
        <v>0</v>
      </c>
    </row>
    <row r="655" spans="1:2">
      <c r="A655" s="25" t="s">
        <v>457</v>
      </c>
      <c r="B655" s="131">
        <v>23</v>
      </c>
    </row>
    <row r="656" spans="1:2">
      <c r="A656" s="25" t="s">
        <v>458</v>
      </c>
      <c r="B656" s="131">
        <v>1</v>
      </c>
    </row>
    <row r="657" spans="1:2">
      <c r="A657" s="28" t="s">
        <v>459</v>
      </c>
      <c r="B657" s="131">
        <f>SUM(B658:B663)</f>
        <v>1315</v>
      </c>
    </row>
    <row r="658" spans="1:2">
      <c r="A658" s="25" t="s">
        <v>460</v>
      </c>
      <c r="B658" s="131">
        <v>125</v>
      </c>
    </row>
    <row r="659" spans="1:2">
      <c r="A659" s="25" t="s">
        <v>461</v>
      </c>
      <c r="B659" s="131">
        <v>708</v>
      </c>
    </row>
    <row r="660" spans="1:2" hidden="1">
      <c r="A660" s="20" t="s">
        <v>462</v>
      </c>
      <c r="B660" s="23">
        <v>0</v>
      </c>
    </row>
    <row r="661" spans="1:2">
      <c r="A661" s="25" t="s">
        <v>463</v>
      </c>
      <c r="B661" s="131">
        <v>14</v>
      </c>
    </row>
    <row r="662" spans="1:2">
      <c r="A662" s="25" t="s">
        <v>464</v>
      </c>
      <c r="B662" s="131">
        <v>273</v>
      </c>
    </row>
    <row r="663" spans="1:2">
      <c r="A663" s="25" t="s">
        <v>465</v>
      </c>
      <c r="B663" s="131">
        <v>195</v>
      </c>
    </row>
    <row r="664" spans="1:2">
      <c r="A664" s="28" t="s">
        <v>466</v>
      </c>
      <c r="B664" s="131">
        <f>SUM(B665:B672)</f>
        <v>1178</v>
      </c>
    </row>
    <row r="665" spans="1:2">
      <c r="A665" s="25" t="s">
        <v>12</v>
      </c>
      <c r="B665" s="131">
        <v>73</v>
      </c>
    </row>
    <row r="666" spans="1:2" hidden="1">
      <c r="A666" s="20" t="s">
        <v>13</v>
      </c>
      <c r="B666" s="23">
        <v>0</v>
      </c>
    </row>
    <row r="667" spans="1:2" hidden="1">
      <c r="A667" s="20" t="s">
        <v>14</v>
      </c>
      <c r="B667" s="23">
        <v>0</v>
      </c>
    </row>
    <row r="668" spans="1:2">
      <c r="A668" s="25" t="s">
        <v>467</v>
      </c>
      <c r="B668" s="131">
        <v>200</v>
      </c>
    </row>
    <row r="669" spans="1:2">
      <c r="A669" s="25" t="s">
        <v>468</v>
      </c>
      <c r="B669" s="131">
        <v>104</v>
      </c>
    </row>
    <row r="670" spans="1:2" hidden="1">
      <c r="A670" s="20" t="s">
        <v>469</v>
      </c>
      <c r="B670" s="23">
        <v>0</v>
      </c>
    </row>
    <row r="671" spans="1:2">
      <c r="A671" s="25" t="s">
        <v>1160</v>
      </c>
      <c r="B671" s="131">
        <v>328</v>
      </c>
    </row>
    <row r="672" spans="1:2">
      <c r="A672" s="25" t="s">
        <v>470</v>
      </c>
      <c r="B672" s="131">
        <v>473</v>
      </c>
    </row>
    <row r="673" spans="1:2">
      <c r="A673" s="28" t="s">
        <v>471</v>
      </c>
      <c r="B673" s="131">
        <f>SUM(B674:B677)</f>
        <v>540</v>
      </c>
    </row>
    <row r="674" spans="1:2">
      <c r="A674" s="25" t="s">
        <v>472</v>
      </c>
      <c r="B674" s="131">
        <v>369</v>
      </c>
    </row>
    <row r="675" spans="1:2">
      <c r="A675" s="25" t="s">
        <v>473</v>
      </c>
      <c r="B675" s="131">
        <v>171</v>
      </c>
    </row>
    <row r="676" spans="1:2" hidden="1">
      <c r="A676" s="20" t="s">
        <v>474</v>
      </c>
      <c r="B676" s="23">
        <v>0</v>
      </c>
    </row>
    <row r="677" spans="1:2" hidden="1">
      <c r="A677" s="20" t="s">
        <v>475</v>
      </c>
      <c r="B677" s="23">
        <v>0</v>
      </c>
    </row>
    <row r="678" spans="1:2">
      <c r="A678" s="28" t="s">
        <v>476</v>
      </c>
      <c r="B678" s="131">
        <f>SUM(B679:B682)</f>
        <v>43</v>
      </c>
    </row>
    <row r="679" spans="1:2" hidden="1">
      <c r="A679" s="20" t="s">
        <v>12</v>
      </c>
      <c r="B679" s="23">
        <v>0</v>
      </c>
    </row>
    <row r="680" spans="1:2" hidden="1">
      <c r="A680" s="20" t="s">
        <v>13</v>
      </c>
      <c r="B680" s="23">
        <v>0</v>
      </c>
    </row>
    <row r="681" spans="1:2" hidden="1">
      <c r="A681" s="20" t="s">
        <v>14</v>
      </c>
      <c r="B681" s="23">
        <v>0</v>
      </c>
    </row>
    <row r="682" spans="1:2">
      <c r="A682" s="25" t="s">
        <v>477</v>
      </c>
      <c r="B682" s="131">
        <v>43</v>
      </c>
    </row>
    <row r="683" spans="1:2">
      <c r="A683" s="28" t="s">
        <v>478</v>
      </c>
      <c r="B683" s="131">
        <f>SUM(B684:B685)</f>
        <v>20500</v>
      </c>
    </row>
    <row r="684" spans="1:2">
      <c r="A684" s="25" t="s">
        <v>479</v>
      </c>
      <c r="B684" s="131">
        <v>7000</v>
      </c>
    </row>
    <row r="685" spans="1:2">
      <c r="A685" s="25" t="s">
        <v>480</v>
      </c>
      <c r="B685" s="131">
        <v>13500</v>
      </c>
    </row>
    <row r="686" spans="1:2">
      <c r="A686" s="28" t="s">
        <v>481</v>
      </c>
      <c r="B686" s="131">
        <f>SUM(B687:B688)</f>
        <v>1554</v>
      </c>
    </row>
    <row r="687" spans="1:2">
      <c r="A687" s="25" t="s">
        <v>482</v>
      </c>
      <c r="B687" s="131">
        <v>1512</v>
      </c>
    </row>
    <row r="688" spans="1:2">
      <c r="A688" s="25" t="s">
        <v>483</v>
      </c>
      <c r="B688" s="131">
        <v>42</v>
      </c>
    </row>
    <row r="689" spans="1:2">
      <c r="A689" s="28" t="s">
        <v>1161</v>
      </c>
      <c r="B689" s="131">
        <f>SUM(B690:B691)</f>
        <v>4561</v>
      </c>
    </row>
    <row r="690" spans="1:2">
      <c r="A690" s="25" t="s">
        <v>1162</v>
      </c>
      <c r="B690" s="131">
        <v>2031</v>
      </c>
    </row>
    <row r="691" spans="1:2">
      <c r="A691" s="25" t="s">
        <v>1163</v>
      </c>
      <c r="B691" s="131">
        <v>2530</v>
      </c>
    </row>
    <row r="692" spans="1:2" hidden="1">
      <c r="A692" s="22" t="s">
        <v>484</v>
      </c>
      <c r="B692" s="21">
        <f>SUM(B693:B694)</f>
        <v>0</v>
      </c>
    </row>
    <row r="693" spans="1:2" hidden="1">
      <c r="A693" s="20" t="s">
        <v>485</v>
      </c>
      <c r="B693" s="23">
        <v>0</v>
      </c>
    </row>
    <row r="694" spans="1:2" hidden="1">
      <c r="A694" s="20" t="s">
        <v>486</v>
      </c>
      <c r="B694" s="23">
        <v>0</v>
      </c>
    </row>
    <row r="695" spans="1:2">
      <c r="A695" s="28" t="s">
        <v>487</v>
      </c>
      <c r="B695" s="131">
        <f>SUM(B696:B697)</f>
        <v>129</v>
      </c>
    </row>
    <row r="696" spans="1:2">
      <c r="A696" s="25" t="s">
        <v>488</v>
      </c>
      <c r="B696" s="131">
        <v>38</v>
      </c>
    </row>
    <row r="697" spans="1:2">
      <c r="A697" s="25" t="s">
        <v>489</v>
      </c>
      <c r="B697" s="131">
        <v>91</v>
      </c>
    </row>
    <row r="698" spans="1:2">
      <c r="A698" s="28" t="s">
        <v>1164</v>
      </c>
      <c r="B698" s="131">
        <f>SUM(B699:B701)</f>
        <v>97</v>
      </c>
    </row>
    <row r="699" spans="1:2" hidden="1">
      <c r="A699" s="20" t="s">
        <v>1165</v>
      </c>
      <c r="B699" s="23">
        <v>0</v>
      </c>
    </row>
    <row r="700" spans="1:2" hidden="1">
      <c r="A700" s="20" t="s">
        <v>419</v>
      </c>
      <c r="B700" s="23">
        <v>0</v>
      </c>
    </row>
    <row r="701" spans="1:2">
      <c r="A701" s="25" t="s">
        <v>1166</v>
      </c>
      <c r="B701" s="131">
        <v>97</v>
      </c>
    </row>
    <row r="702" spans="1:2" hidden="1">
      <c r="A702" s="22" t="s">
        <v>1167</v>
      </c>
      <c r="B702" s="21">
        <f>SUM(B703:B706)</f>
        <v>0</v>
      </c>
    </row>
    <row r="703" spans="1:2" hidden="1">
      <c r="A703" s="20" t="s">
        <v>416</v>
      </c>
      <c r="B703" s="23">
        <v>0</v>
      </c>
    </row>
    <row r="704" spans="1:2" hidden="1">
      <c r="A704" s="20" t="s">
        <v>417</v>
      </c>
      <c r="B704" s="23">
        <v>0</v>
      </c>
    </row>
    <row r="705" spans="1:2" hidden="1">
      <c r="A705" s="20" t="s">
        <v>418</v>
      </c>
      <c r="B705" s="23">
        <v>0</v>
      </c>
    </row>
    <row r="706" spans="1:2" hidden="1">
      <c r="A706" s="20" t="s">
        <v>1168</v>
      </c>
      <c r="B706" s="23">
        <v>0</v>
      </c>
    </row>
    <row r="707" spans="1:2">
      <c r="A707" s="28" t="s">
        <v>490</v>
      </c>
      <c r="B707" s="131">
        <f>B708</f>
        <v>2018</v>
      </c>
    </row>
    <row r="708" spans="1:2">
      <c r="A708" s="25" t="s">
        <v>491</v>
      </c>
      <c r="B708" s="131">
        <v>2018</v>
      </c>
    </row>
    <row r="709" spans="1:2">
      <c r="A709" s="28" t="s">
        <v>1169</v>
      </c>
      <c r="B709" s="131">
        <f>SUM(B710,B715,B728,B732,B744,B747,B751,B761,B766,B772,B776,B779)</f>
        <v>61401</v>
      </c>
    </row>
    <row r="710" spans="1:2">
      <c r="A710" s="28" t="s">
        <v>492</v>
      </c>
      <c r="B710" s="131">
        <f>SUM(B711:B714)</f>
        <v>509</v>
      </c>
    </row>
    <row r="711" spans="1:2">
      <c r="A711" s="25" t="s">
        <v>12</v>
      </c>
      <c r="B711" s="131">
        <v>344</v>
      </c>
    </row>
    <row r="712" spans="1:2" hidden="1">
      <c r="A712" s="20" t="s">
        <v>13</v>
      </c>
      <c r="B712" s="23">
        <v>0</v>
      </c>
    </row>
    <row r="713" spans="1:2" hidden="1">
      <c r="A713" s="20" t="s">
        <v>14</v>
      </c>
      <c r="B713" s="23">
        <v>0</v>
      </c>
    </row>
    <row r="714" spans="1:2">
      <c r="A714" s="25" t="s">
        <v>493</v>
      </c>
      <c r="B714" s="131">
        <v>165</v>
      </c>
    </row>
    <row r="715" spans="1:2">
      <c r="A715" s="28" t="s">
        <v>494</v>
      </c>
      <c r="B715" s="131">
        <f>SUM(B716:B727)</f>
        <v>6072</v>
      </c>
    </row>
    <row r="716" spans="1:2">
      <c r="A716" s="25" t="s">
        <v>495</v>
      </c>
      <c r="B716" s="131">
        <v>5533</v>
      </c>
    </row>
    <row r="717" spans="1:2">
      <c r="A717" s="25" t="s">
        <v>496</v>
      </c>
      <c r="B717" s="131">
        <v>248</v>
      </c>
    </row>
    <row r="718" spans="1:2" hidden="1">
      <c r="A718" s="20" t="s">
        <v>497</v>
      </c>
      <c r="B718" s="23">
        <v>0</v>
      </c>
    </row>
    <row r="719" spans="1:2" hidden="1">
      <c r="A719" s="20" t="s">
        <v>498</v>
      </c>
      <c r="B719" s="23">
        <v>0</v>
      </c>
    </row>
    <row r="720" spans="1:2">
      <c r="A720" s="25" t="s">
        <v>499</v>
      </c>
      <c r="B720" s="131">
        <v>100</v>
      </c>
    </row>
    <row r="721" spans="1:2">
      <c r="A721" s="25" t="s">
        <v>500</v>
      </c>
      <c r="B721" s="131">
        <v>101</v>
      </c>
    </row>
    <row r="722" spans="1:2" hidden="1">
      <c r="A722" s="20" t="s">
        <v>501</v>
      </c>
      <c r="B722" s="23">
        <v>0</v>
      </c>
    </row>
    <row r="723" spans="1:2" hidden="1">
      <c r="A723" s="20" t="s">
        <v>502</v>
      </c>
      <c r="B723" s="23">
        <v>0</v>
      </c>
    </row>
    <row r="724" spans="1:2" hidden="1">
      <c r="A724" s="20" t="s">
        <v>503</v>
      </c>
      <c r="B724" s="23">
        <v>0</v>
      </c>
    </row>
    <row r="725" spans="1:2" hidden="1">
      <c r="A725" s="20" t="s">
        <v>504</v>
      </c>
      <c r="B725" s="23">
        <v>0</v>
      </c>
    </row>
    <row r="726" spans="1:2">
      <c r="A726" s="25" t="s">
        <v>505</v>
      </c>
      <c r="B726" s="131">
        <v>40</v>
      </c>
    </row>
    <row r="727" spans="1:2">
      <c r="A727" s="25" t="s">
        <v>506</v>
      </c>
      <c r="B727" s="131">
        <v>50</v>
      </c>
    </row>
    <row r="728" spans="1:2">
      <c r="A728" s="28" t="s">
        <v>507</v>
      </c>
      <c r="B728" s="131">
        <f>SUM(B729:B731)</f>
        <v>8819</v>
      </c>
    </row>
    <row r="729" spans="1:2">
      <c r="A729" s="25" t="s">
        <v>508</v>
      </c>
      <c r="B729" s="131">
        <v>441</v>
      </c>
    </row>
    <row r="730" spans="1:2">
      <c r="A730" s="25" t="s">
        <v>509</v>
      </c>
      <c r="B730" s="131">
        <v>5199</v>
      </c>
    </row>
    <row r="731" spans="1:2">
      <c r="A731" s="25" t="s">
        <v>510</v>
      </c>
      <c r="B731" s="131">
        <v>3179</v>
      </c>
    </row>
    <row r="732" spans="1:2">
      <c r="A732" s="28" t="s">
        <v>511</v>
      </c>
      <c r="B732" s="131">
        <f>SUM(B733:B743)</f>
        <v>4276</v>
      </c>
    </row>
    <row r="733" spans="1:2">
      <c r="A733" s="25" t="s">
        <v>512</v>
      </c>
      <c r="B733" s="131">
        <v>1028</v>
      </c>
    </row>
    <row r="734" spans="1:2">
      <c r="A734" s="25" t="s">
        <v>513</v>
      </c>
      <c r="B734" s="131">
        <v>303</v>
      </c>
    </row>
    <row r="735" spans="1:2">
      <c r="A735" s="25" t="s">
        <v>514</v>
      </c>
      <c r="B735" s="131">
        <v>703</v>
      </c>
    </row>
    <row r="736" spans="1:2" hidden="1">
      <c r="A736" s="20" t="s">
        <v>515</v>
      </c>
      <c r="B736" s="23">
        <v>0</v>
      </c>
    </row>
    <row r="737" spans="1:2" hidden="1">
      <c r="A737" s="20" t="s">
        <v>516</v>
      </c>
      <c r="B737" s="23">
        <v>0</v>
      </c>
    </row>
    <row r="738" spans="1:2" hidden="1">
      <c r="A738" s="20" t="s">
        <v>517</v>
      </c>
      <c r="B738" s="23">
        <v>0</v>
      </c>
    </row>
    <row r="739" spans="1:2" hidden="1">
      <c r="A739" s="20" t="s">
        <v>518</v>
      </c>
      <c r="B739" s="23">
        <v>0</v>
      </c>
    </row>
    <row r="740" spans="1:2">
      <c r="A740" s="25" t="s">
        <v>519</v>
      </c>
      <c r="B740" s="131">
        <v>1764</v>
      </c>
    </row>
    <row r="741" spans="1:2">
      <c r="A741" s="25" t="s">
        <v>520</v>
      </c>
      <c r="B741" s="131">
        <v>240</v>
      </c>
    </row>
    <row r="742" spans="1:2">
      <c r="A742" s="25" t="s">
        <v>521</v>
      </c>
      <c r="B742" s="131">
        <v>50</v>
      </c>
    </row>
    <row r="743" spans="1:2">
      <c r="A743" s="25" t="s">
        <v>522</v>
      </c>
      <c r="B743" s="131">
        <v>188</v>
      </c>
    </row>
    <row r="744" spans="1:2">
      <c r="A744" s="28" t="s">
        <v>529</v>
      </c>
      <c r="B744" s="131">
        <f>SUM(B745:B746)</f>
        <v>65</v>
      </c>
    </row>
    <row r="745" spans="1:2">
      <c r="A745" s="25" t="s">
        <v>530</v>
      </c>
      <c r="B745" s="131">
        <v>65</v>
      </c>
    </row>
    <row r="746" spans="1:2" hidden="1">
      <c r="A746" s="20" t="s">
        <v>531</v>
      </c>
      <c r="B746" s="23">
        <v>0</v>
      </c>
    </row>
    <row r="747" spans="1:2">
      <c r="A747" s="28" t="s">
        <v>532</v>
      </c>
      <c r="B747" s="131">
        <f>SUM(B748:B750)</f>
        <v>2196</v>
      </c>
    </row>
    <row r="748" spans="1:2">
      <c r="A748" s="25" t="s">
        <v>533</v>
      </c>
      <c r="B748" s="131">
        <v>193</v>
      </c>
    </row>
    <row r="749" spans="1:2">
      <c r="A749" s="25" t="s">
        <v>534</v>
      </c>
      <c r="B749" s="131">
        <v>1688</v>
      </c>
    </row>
    <row r="750" spans="1:2">
      <c r="A750" s="25" t="s">
        <v>535</v>
      </c>
      <c r="B750" s="131">
        <v>315</v>
      </c>
    </row>
    <row r="751" spans="1:2">
      <c r="A751" s="28" t="s">
        <v>536</v>
      </c>
      <c r="B751" s="131">
        <f>SUM(B752:B760)</f>
        <v>212</v>
      </c>
    </row>
    <row r="752" spans="1:2" hidden="1">
      <c r="A752" s="20" t="s">
        <v>12</v>
      </c>
      <c r="B752" s="23">
        <v>0</v>
      </c>
    </row>
    <row r="753" spans="1:2" hidden="1">
      <c r="A753" s="20" t="s">
        <v>13</v>
      </c>
      <c r="B753" s="23">
        <v>0</v>
      </c>
    </row>
    <row r="754" spans="1:2" hidden="1">
      <c r="A754" s="20" t="s">
        <v>14</v>
      </c>
      <c r="B754" s="23">
        <v>0</v>
      </c>
    </row>
    <row r="755" spans="1:2" hidden="1">
      <c r="A755" s="20" t="s">
        <v>537</v>
      </c>
      <c r="B755" s="23">
        <v>0</v>
      </c>
    </row>
    <row r="756" spans="1:2" hidden="1">
      <c r="A756" s="20" t="s">
        <v>538</v>
      </c>
      <c r="B756" s="23">
        <v>0</v>
      </c>
    </row>
    <row r="757" spans="1:2" hidden="1">
      <c r="A757" s="20" t="s">
        <v>539</v>
      </c>
      <c r="B757" s="23">
        <v>0</v>
      </c>
    </row>
    <row r="758" spans="1:2">
      <c r="A758" s="25" t="s">
        <v>540</v>
      </c>
      <c r="B758" s="131">
        <v>123</v>
      </c>
    </row>
    <row r="759" spans="1:2" hidden="1">
      <c r="A759" s="20" t="s">
        <v>21</v>
      </c>
      <c r="B759" s="23">
        <v>0</v>
      </c>
    </row>
    <row r="760" spans="1:2">
      <c r="A760" s="25" t="s">
        <v>541</v>
      </c>
      <c r="B760" s="131">
        <v>89</v>
      </c>
    </row>
    <row r="761" spans="1:2">
      <c r="A761" s="28" t="s">
        <v>1170</v>
      </c>
      <c r="B761" s="131">
        <f>SUM(B762:B765)</f>
        <v>9517</v>
      </c>
    </row>
    <row r="762" spans="1:2">
      <c r="A762" s="25" t="s">
        <v>523</v>
      </c>
      <c r="B762" s="131">
        <v>2335</v>
      </c>
    </row>
    <row r="763" spans="1:2">
      <c r="A763" s="25" t="s">
        <v>524</v>
      </c>
      <c r="B763" s="131">
        <v>6328</v>
      </c>
    </row>
    <row r="764" spans="1:2" hidden="1">
      <c r="A764" s="20" t="s">
        <v>525</v>
      </c>
      <c r="B764" s="23">
        <v>0</v>
      </c>
    </row>
    <row r="765" spans="1:2">
      <c r="A765" s="25" t="s">
        <v>1171</v>
      </c>
      <c r="B765" s="131">
        <v>854</v>
      </c>
    </row>
    <row r="766" spans="1:2">
      <c r="A766" s="28" t="s">
        <v>1172</v>
      </c>
      <c r="B766" s="131">
        <f>SUM(B767:B771)</f>
        <v>25996</v>
      </c>
    </row>
    <row r="767" spans="1:2" hidden="1">
      <c r="A767" s="20" t="s">
        <v>1393</v>
      </c>
      <c r="B767" s="23">
        <v>0</v>
      </c>
    </row>
    <row r="768" spans="1:2">
      <c r="A768" s="25" t="s">
        <v>1173</v>
      </c>
      <c r="B768" s="131">
        <v>25996</v>
      </c>
    </row>
    <row r="769" spans="1:2" hidden="1">
      <c r="A769" s="20" t="s">
        <v>1174</v>
      </c>
      <c r="B769" s="23">
        <v>0</v>
      </c>
    </row>
    <row r="770" spans="1:2" hidden="1">
      <c r="A770" s="20" t="s">
        <v>1175</v>
      </c>
      <c r="B770" s="23">
        <v>0</v>
      </c>
    </row>
    <row r="771" spans="1:2" hidden="1">
      <c r="A771" s="20" t="s">
        <v>1176</v>
      </c>
      <c r="B771" s="23">
        <v>0</v>
      </c>
    </row>
    <row r="772" spans="1:2">
      <c r="A772" s="28" t="s">
        <v>1177</v>
      </c>
      <c r="B772" s="131">
        <f>SUM(B773:B775)</f>
        <v>3442</v>
      </c>
    </row>
    <row r="773" spans="1:2">
      <c r="A773" s="25" t="s">
        <v>527</v>
      </c>
      <c r="B773" s="131">
        <v>3400</v>
      </c>
    </row>
    <row r="774" spans="1:2" hidden="1">
      <c r="A774" s="20" t="s">
        <v>528</v>
      </c>
      <c r="B774" s="23">
        <v>0</v>
      </c>
    </row>
    <row r="775" spans="1:2">
      <c r="A775" s="25" t="s">
        <v>1178</v>
      </c>
      <c r="B775" s="131">
        <v>42</v>
      </c>
    </row>
    <row r="776" spans="1:2">
      <c r="A776" s="28" t="s">
        <v>1179</v>
      </c>
      <c r="B776" s="131">
        <f>SUM(B777:B778)</f>
        <v>247</v>
      </c>
    </row>
    <row r="777" spans="1:2">
      <c r="A777" s="25" t="s">
        <v>526</v>
      </c>
      <c r="B777" s="131">
        <v>247</v>
      </c>
    </row>
    <row r="778" spans="1:2" hidden="1">
      <c r="A778" s="20" t="s">
        <v>1180</v>
      </c>
      <c r="B778" s="23">
        <v>0</v>
      </c>
    </row>
    <row r="779" spans="1:2">
      <c r="A779" s="28" t="s">
        <v>542</v>
      </c>
      <c r="B779" s="131">
        <f>B780</f>
        <v>50</v>
      </c>
    </row>
    <row r="780" spans="1:2">
      <c r="A780" s="25" t="s">
        <v>543</v>
      </c>
      <c r="B780" s="131">
        <v>50</v>
      </c>
    </row>
    <row r="781" spans="1:2">
      <c r="A781" s="28" t="s">
        <v>1181</v>
      </c>
      <c r="B781" s="131">
        <f>SUM(B782,B791,B795,B803,B809,B816,B822,B825,B828,B830,B832,B838,B840,B842,B857)</f>
        <v>39832</v>
      </c>
    </row>
    <row r="782" spans="1:2">
      <c r="A782" s="28" t="s">
        <v>544</v>
      </c>
      <c r="B782" s="131">
        <f>SUM(B783:B790)</f>
        <v>912</v>
      </c>
    </row>
    <row r="783" spans="1:2">
      <c r="A783" s="25" t="s">
        <v>12</v>
      </c>
      <c r="B783" s="131">
        <v>434</v>
      </c>
    </row>
    <row r="784" spans="1:2" hidden="1">
      <c r="A784" s="20" t="s">
        <v>13</v>
      </c>
      <c r="B784" s="23">
        <v>0</v>
      </c>
    </row>
    <row r="785" spans="1:2" hidden="1">
      <c r="A785" s="20" t="s">
        <v>14</v>
      </c>
      <c r="B785" s="23">
        <v>0</v>
      </c>
    </row>
    <row r="786" spans="1:2" hidden="1">
      <c r="A786" s="20" t="s">
        <v>545</v>
      </c>
      <c r="B786" s="23">
        <v>0</v>
      </c>
    </row>
    <row r="787" spans="1:2" hidden="1">
      <c r="A787" s="20" t="s">
        <v>546</v>
      </c>
      <c r="B787" s="23">
        <v>0</v>
      </c>
    </row>
    <row r="788" spans="1:2" hidden="1">
      <c r="A788" s="20" t="s">
        <v>547</v>
      </c>
      <c r="B788" s="23">
        <v>0</v>
      </c>
    </row>
    <row r="789" spans="1:2" hidden="1">
      <c r="A789" s="20" t="s">
        <v>548</v>
      </c>
      <c r="B789" s="23">
        <v>0</v>
      </c>
    </row>
    <row r="790" spans="1:2">
      <c r="A790" s="25" t="s">
        <v>549</v>
      </c>
      <c r="B790" s="131">
        <v>478</v>
      </c>
    </row>
    <row r="791" spans="1:2">
      <c r="A791" s="28" t="s">
        <v>550</v>
      </c>
      <c r="B791" s="131">
        <f>SUM(B792:B794)</f>
        <v>10</v>
      </c>
    </row>
    <row r="792" spans="1:2">
      <c r="A792" s="25" t="s">
        <v>551</v>
      </c>
      <c r="B792" s="131">
        <v>10</v>
      </c>
    </row>
    <row r="793" spans="1:2" hidden="1">
      <c r="A793" s="20" t="s">
        <v>552</v>
      </c>
      <c r="B793" s="23">
        <v>0</v>
      </c>
    </row>
    <row r="794" spans="1:2" hidden="1">
      <c r="A794" s="20" t="s">
        <v>553</v>
      </c>
      <c r="B794" s="23">
        <v>0</v>
      </c>
    </row>
    <row r="795" spans="1:2">
      <c r="A795" s="28" t="s">
        <v>554</v>
      </c>
      <c r="B795" s="131">
        <f>SUM(B796:B802)</f>
        <v>1921</v>
      </c>
    </row>
    <row r="796" spans="1:2" hidden="1">
      <c r="A796" s="20" t="s">
        <v>555</v>
      </c>
      <c r="B796" s="23">
        <v>0</v>
      </c>
    </row>
    <row r="797" spans="1:2">
      <c r="A797" s="25" t="s">
        <v>556</v>
      </c>
      <c r="B797" s="131">
        <v>1849</v>
      </c>
    </row>
    <row r="798" spans="1:2" hidden="1">
      <c r="A798" s="20" t="s">
        <v>557</v>
      </c>
      <c r="B798" s="23">
        <v>0</v>
      </c>
    </row>
    <row r="799" spans="1:2" hidden="1">
      <c r="A799" s="20" t="s">
        <v>558</v>
      </c>
      <c r="B799" s="23">
        <v>0</v>
      </c>
    </row>
    <row r="800" spans="1:2" hidden="1">
      <c r="A800" s="20" t="s">
        <v>559</v>
      </c>
      <c r="B800" s="23">
        <v>0</v>
      </c>
    </row>
    <row r="801" spans="1:2" hidden="1">
      <c r="A801" s="20" t="s">
        <v>560</v>
      </c>
      <c r="B801" s="23">
        <v>0</v>
      </c>
    </row>
    <row r="802" spans="1:2">
      <c r="A802" s="25" t="s">
        <v>561</v>
      </c>
      <c r="B802" s="131">
        <v>72</v>
      </c>
    </row>
    <row r="803" spans="1:2">
      <c r="A803" s="28" t="s">
        <v>562</v>
      </c>
      <c r="B803" s="131">
        <f>SUM(B804:B808)</f>
        <v>10801</v>
      </c>
    </row>
    <row r="804" spans="1:2" hidden="1">
      <c r="A804" s="20" t="s">
        <v>563</v>
      </c>
      <c r="B804" s="23">
        <v>0</v>
      </c>
    </row>
    <row r="805" spans="1:2">
      <c r="A805" s="25" t="s">
        <v>564</v>
      </c>
      <c r="B805" s="131">
        <v>10801</v>
      </c>
    </row>
    <row r="806" spans="1:2" hidden="1">
      <c r="A806" s="20" t="s">
        <v>565</v>
      </c>
      <c r="B806" s="23">
        <v>0</v>
      </c>
    </row>
    <row r="807" spans="1:2" hidden="1">
      <c r="A807" s="20" t="s">
        <v>566</v>
      </c>
      <c r="B807" s="23">
        <v>0</v>
      </c>
    </row>
    <row r="808" spans="1:2" hidden="1">
      <c r="A808" s="20" t="s">
        <v>567</v>
      </c>
      <c r="B808" s="23">
        <v>0</v>
      </c>
    </row>
    <row r="809" spans="1:2">
      <c r="A809" s="28" t="s">
        <v>568</v>
      </c>
      <c r="B809" s="131">
        <f>SUM(B810:B815)</f>
        <v>303</v>
      </c>
    </row>
    <row r="810" spans="1:2">
      <c r="A810" s="25" t="s">
        <v>569</v>
      </c>
      <c r="B810" s="131">
        <v>154</v>
      </c>
    </row>
    <row r="811" spans="1:2">
      <c r="A811" s="25" t="s">
        <v>570</v>
      </c>
      <c r="B811" s="131">
        <v>149</v>
      </c>
    </row>
    <row r="812" spans="1:2" hidden="1">
      <c r="A812" s="20" t="s">
        <v>571</v>
      </c>
      <c r="B812" s="23">
        <v>0</v>
      </c>
    </row>
    <row r="813" spans="1:2" hidden="1">
      <c r="A813" s="20" t="s">
        <v>572</v>
      </c>
      <c r="B813" s="23">
        <v>0</v>
      </c>
    </row>
    <row r="814" spans="1:2" hidden="1">
      <c r="A814" s="20" t="s">
        <v>1394</v>
      </c>
      <c r="B814" s="23">
        <v>0</v>
      </c>
    </row>
    <row r="815" spans="1:2" hidden="1">
      <c r="A815" s="20" t="s">
        <v>573</v>
      </c>
      <c r="B815" s="23">
        <v>0</v>
      </c>
    </row>
    <row r="816" spans="1:2">
      <c r="A816" s="28" t="s">
        <v>574</v>
      </c>
      <c r="B816" s="131">
        <f>SUM(B817:B821)</f>
        <v>12230</v>
      </c>
    </row>
    <row r="817" spans="1:2">
      <c r="A817" s="25" t="s">
        <v>575</v>
      </c>
      <c r="B817" s="131">
        <v>11790</v>
      </c>
    </row>
    <row r="818" spans="1:2" hidden="1">
      <c r="A818" s="20" t="s">
        <v>576</v>
      </c>
      <c r="B818" s="23">
        <v>0</v>
      </c>
    </row>
    <row r="819" spans="1:2" hidden="1">
      <c r="A819" s="20" t="s">
        <v>577</v>
      </c>
      <c r="B819" s="23">
        <v>0</v>
      </c>
    </row>
    <row r="820" spans="1:2">
      <c r="A820" s="25" t="s">
        <v>578</v>
      </c>
      <c r="B820" s="131">
        <v>340</v>
      </c>
    </row>
    <row r="821" spans="1:2">
      <c r="A821" s="25" t="s">
        <v>579</v>
      </c>
      <c r="B821" s="131">
        <v>100</v>
      </c>
    </row>
    <row r="822" spans="1:2">
      <c r="A822" s="28" t="s">
        <v>580</v>
      </c>
      <c r="B822" s="131">
        <f>SUM(B823:B824)</f>
        <v>657</v>
      </c>
    </row>
    <row r="823" spans="1:2" hidden="1">
      <c r="A823" s="20" t="s">
        <v>581</v>
      </c>
      <c r="B823" s="23">
        <v>0</v>
      </c>
    </row>
    <row r="824" spans="1:2">
      <c r="A824" s="25" t="s">
        <v>582</v>
      </c>
      <c r="B824" s="131">
        <v>657</v>
      </c>
    </row>
    <row r="825" spans="1:2" hidden="1">
      <c r="A825" s="22" t="s">
        <v>583</v>
      </c>
      <c r="B825" s="21">
        <f>SUM(B826:B827)</f>
        <v>0</v>
      </c>
    </row>
    <row r="826" spans="1:2" hidden="1">
      <c r="A826" s="20" t="s">
        <v>584</v>
      </c>
      <c r="B826" s="23">
        <v>0</v>
      </c>
    </row>
    <row r="827" spans="1:2" hidden="1">
      <c r="A827" s="20" t="s">
        <v>585</v>
      </c>
      <c r="B827" s="23">
        <v>0</v>
      </c>
    </row>
    <row r="828" spans="1:2" hidden="1">
      <c r="A828" s="22" t="s">
        <v>586</v>
      </c>
      <c r="B828" s="21">
        <f>B829</f>
        <v>0</v>
      </c>
    </row>
    <row r="829" spans="1:2" hidden="1">
      <c r="A829" s="20" t="s">
        <v>587</v>
      </c>
      <c r="B829" s="23">
        <v>0</v>
      </c>
    </row>
    <row r="830" spans="1:2">
      <c r="A830" s="28" t="s">
        <v>588</v>
      </c>
      <c r="B830" s="131">
        <f>B831</f>
        <v>2786</v>
      </c>
    </row>
    <row r="831" spans="1:2">
      <c r="A831" s="25" t="s">
        <v>589</v>
      </c>
      <c r="B831" s="131">
        <v>2786</v>
      </c>
    </row>
    <row r="832" spans="1:2">
      <c r="A832" s="28" t="s">
        <v>590</v>
      </c>
      <c r="B832" s="131">
        <f>SUM(B833:B837)</f>
        <v>738</v>
      </c>
    </row>
    <row r="833" spans="1:2" hidden="1">
      <c r="A833" s="20" t="s">
        <v>591</v>
      </c>
      <c r="B833" s="23">
        <v>0</v>
      </c>
    </row>
    <row r="834" spans="1:2" hidden="1">
      <c r="A834" s="20" t="s">
        <v>592</v>
      </c>
      <c r="B834" s="23">
        <v>0</v>
      </c>
    </row>
    <row r="835" spans="1:2">
      <c r="A835" s="25" t="s">
        <v>593</v>
      </c>
      <c r="B835" s="131">
        <v>416</v>
      </c>
    </row>
    <row r="836" spans="1:2" hidden="1">
      <c r="A836" s="20" t="s">
        <v>594</v>
      </c>
      <c r="B836" s="23">
        <v>0</v>
      </c>
    </row>
    <row r="837" spans="1:2">
      <c r="A837" s="25" t="s">
        <v>595</v>
      </c>
      <c r="B837" s="131">
        <v>322</v>
      </c>
    </row>
    <row r="838" spans="1:2">
      <c r="A838" s="28" t="s">
        <v>596</v>
      </c>
      <c r="B838" s="131">
        <f>B839</f>
        <v>6070</v>
      </c>
    </row>
    <row r="839" spans="1:2">
      <c r="A839" s="25" t="s">
        <v>597</v>
      </c>
      <c r="B839" s="131">
        <v>6070</v>
      </c>
    </row>
    <row r="840" spans="1:2" hidden="1">
      <c r="A840" s="22" t="s">
        <v>598</v>
      </c>
      <c r="B840" s="21">
        <f>B841</f>
        <v>0</v>
      </c>
    </row>
    <row r="841" spans="1:2" hidden="1">
      <c r="A841" s="20" t="s">
        <v>599</v>
      </c>
      <c r="B841" s="23">
        <v>0</v>
      </c>
    </row>
    <row r="842" spans="1:2" hidden="1">
      <c r="A842" s="22" t="s">
        <v>600</v>
      </c>
      <c r="B842" s="21">
        <f>SUM(B843:B856)</f>
        <v>0</v>
      </c>
    </row>
    <row r="843" spans="1:2" hidden="1">
      <c r="A843" s="20" t="s">
        <v>12</v>
      </c>
      <c r="B843" s="23">
        <v>0</v>
      </c>
    </row>
    <row r="844" spans="1:2" hidden="1">
      <c r="A844" s="20" t="s">
        <v>13</v>
      </c>
      <c r="B844" s="23">
        <v>0</v>
      </c>
    </row>
    <row r="845" spans="1:2" hidden="1">
      <c r="A845" s="20" t="s">
        <v>14</v>
      </c>
      <c r="B845" s="23">
        <v>0</v>
      </c>
    </row>
    <row r="846" spans="1:2" hidden="1">
      <c r="A846" s="20" t="s">
        <v>601</v>
      </c>
      <c r="B846" s="23">
        <v>0</v>
      </c>
    </row>
    <row r="847" spans="1:2" hidden="1">
      <c r="A847" s="20" t="s">
        <v>602</v>
      </c>
      <c r="B847" s="23">
        <v>0</v>
      </c>
    </row>
    <row r="848" spans="1:2" hidden="1">
      <c r="A848" s="20" t="s">
        <v>603</v>
      </c>
      <c r="B848" s="23">
        <v>0</v>
      </c>
    </row>
    <row r="849" spans="1:2" hidden="1">
      <c r="A849" s="20" t="s">
        <v>604</v>
      </c>
      <c r="B849" s="23">
        <v>0</v>
      </c>
    </row>
    <row r="850" spans="1:2" hidden="1">
      <c r="A850" s="20" t="s">
        <v>605</v>
      </c>
      <c r="B850" s="23">
        <v>0</v>
      </c>
    </row>
    <row r="851" spans="1:2" hidden="1">
      <c r="A851" s="20" t="s">
        <v>606</v>
      </c>
      <c r="B851" s="23">
        <v>0</v>
      </c>
    </row>
    <row r="852" spans="1:2" hidden="1">
      <c r="A852" s="20" t="s">
        <v>607</v>
      </c>
      <c r="B852" s="23">
        <v>0</v>
      </c>
    </row>
    <row r="853" spans="1:2" hidden="1">
      <c r="A853" s="20" t="s">
        <v>55</v>
      </c>
      <c r="B853" s="23">
        <v>0</v>
      </c>
    </row>
    <row r="854" spans="1:2" hidden="1">
      <c r="A854" s="20" t="s">
        <v>608</v>
      </c>
      <c r="B854" s="23">
        <v>0</v>
      </c>
    </row>
    <row r="855" spans="1:2" hidden="1">
      <c r="A855" s="20" t="s">
        <v>21</v>
      </c>
      <c r="B855" s="23">
        <v>0</v>
      </c>
    </row>
    <row r="856" spans="1:2" hidden="1">
      <c r="A856" s="20" t="s">
        <v>609</v>
      </c>
      <c r="B856" s="23">
        <v>0</v>
      </c>
    </row>
    <row r="857" spans="1:2">
      <c r="A857" s="28" t="s">
        <v>610</v>
      </c>
      <c r="B857" s="131">
        <f>B858</f>
        <v>3404</v>
      </c>
    </row>
    <row r="858" spans="1:2">
      <c r="A858" s="25" t="s">
        <v>611</v>
      </c>
      <c r="B858" s="131">
        <v>3404</v>
      </c>
    </row>
    <row r="859" spans="1:2">
      <c r="A859" s="28" t="s">
        <v>1182</v>
      </c>
      <c r="B859" s="131">
        <f>SUM(B860,B872,B874,B877,B879,B881)</f>
        <v>74709</v>
      </c>
    </row>
    <row r="860" spans="1:2">
      <c r="A860" s="28" t="s">
        <v>612</v>
      </c>
      <c r="B860" s="131">
        <f>SUM(B861:B871)</f>
        <v>8839</v>
      </c>
    </row>
    <row r="861" spans="1:2">
      <c r="A861" s="25" t="s">
        <v>12</v>
      </c>
      <c r="B861" s="131">
        <v>810</v>
      </c>
    </row>
    <row r="862" spans="1:2" hidden="1">
      <c r="A862" s="20" t="s">
        <v>13</v>
      </c>
      <c r="B862" s="23">
        <v>0</v>
      </c>
    </row>
    <row r="863" spans="1:2" hidden="1">
      <c r="A863" s="20" t="s">
        <v>14</v>
      </c>
      <c r="B863" s="23">
        <v>0</v>
      </c>
    </row>
    <row r="864" spans="1:2" hidden="1">
      <c r="A864" s="20" t="s">
        <v>613</v>
      </c>
      <c r="B864" s="23">
        <v>0</v>
      </c>
    </row>
    <row r="865" spans="1:2" hidden="1">
      <c r="A865" s="20" t="s">
        <v>614</v>
      </c>
      <c r="B865" s="23">
        <v>0</v>
      </c>
    </row>
    <row r="866" spans="1:2" hidden="1">
      <c r="A866" s="20" t="s">
        <v>615</v>
      </c>
      <c r="B866" s="23">
        <v>0</v>
      </c>
    </row>
    <row r="867" spans="1:2" hidden="1">
      <c r="A867" s="20" t="s">
        <v>616</v>
      </c>
      <c r="B867" s="23">
        <v>0</v>
      </c>
    </row>
    <row r="868" spans="1:2" hidden="1">
      <c r="A868" s="20" t="s">
        <v>617</v>
      </c>
      <c r="B868" s="23">
        <v>0</v>
      </c>
    </row>
    <row r="869" spans="1:2" hidden="1">
      <c r="A869" s="20" t="s">
        <v>618</v>
      </c>
      <c r="B869" s="23">
        <v>0</v>
      </c>
    </row>
    <row r="870" spans="1:2" hidden="1">
      <c r="A870" s="20" t="s">
        <v>619</v>
      </c>
      <c r="B870" s="23">
        <v>0</v>
      </c>
    </row>
    <row r="871" spans="1:2">
      <c r="A871" s="25" t="s">
        <v>620</v>
      </c>
      <c r="B871" s="131">
        <v>8029</v>
      </c>
    </row>
    <row r="872" spans="1:2">
      <c r="A872" s="28" t="s">
        <v>621</v>
      </c>
      <c r="B872" s="131">
        <f>B873</f>
        <v>77</v>
      </c>
    </row>
    <row r="873" spans="1:2">
      <c r="A873" s="25" t="s">
        <v>622</v>
      </c>
      <c r="B873" s="131">
        <v>77</v>
      </c>
    </row>
    <row r="874" spans="1:2">
      <c r="A874" s="28" t="s">
        <v>623</v>
      </c>
      <c r="B874" s="131">
        <f>SUM(B875:B876)</f>
        <v>36000</v>
      </c>
    </row>
    <row r="875" spans="1:2" hidden="1">
      <c r="A875" s="20" t="s">
        <v>624</v>
      </c>
      <c r="B875" s="23">
        <v>0</v>
      </c>
    </row>
    <row r="876" spans="1:2">
      <c r="A876" s="25" t="s">
        <v>625</v>
      </c>
      <c r="B876" s="131">
        <v>36000</v>
      </c>
    </row>
    <row r="877" spans="1:2">
      <c r="A877" s="28" t="s">
        <v>626</v>
      </c>
      <c r="B877" s="131">
        <f>B878</f>
        <v>737</v>
      </c>
    </row>
    <row r="878" spans="1:2">
      <c r="A878" s="25" t="s">
        <v>627</v>
      </c>
      <c r="B878" s="131">
        <v>737</v>
      </c>
    </row>
    <row r="879" spans="1:2" hidden="1">
      <c r="A879" s="22" t="s">
        <v>628</v>
      </c>
      <c r="B879" s="21">
        <f>B880</f>
        <v>0</v>
      </c>
    </row>
    <row r="880" spans="1:2" hidden="1">
      <c r="A880" s="20" t="s">
        <v>629</v>
      </c>
      <c r="B880" s="23">
        <v>0</v>
      </c>
    </row>
    <row r="881" spans="1:2">
      <c r="A881" s="28" t="s">
        <v>630</v>
      </c>
      <c r="B881" s="131">
        <f>B882</f>
        <v>29056</v>
      </c>
    </row>
    <row r="882" spans="1:2">
      <c r="A882" s="25" t="s">
        <v>631</v>
      </c>
      <c r="B882" s="131">
        <v>29056</v>
      </c>
    </row>
    <row r="883" spans="1:2">
      <c r="A883" s="28" t="s">
        <v>1183</v>
      </c>
      <c r="B883" s="131">
        <f>SUM(B884,B909,B937,B964,B975,B986,B992,B999,B1006,B1010)</f>
        <v>104367</v>
      </c>
    </row>
    <row r="884" spans="1:2">
      <c r="A884" s="28" t="s">
        <v>632</v>
      </c>
      <c r="B884" s="131">
        <f>SUM(B885:B908)</f>
        <v>19767</v>
      </c>
    </row>
    <row r="885" spans="1:2">
      <c r="A885" s="25" t="s">
        <v>12</v>
      </c>
      <c r="B885" s="131">
        <v>1014</v>
      </c>
    </row>
    <row r="886" spans="1:2" hidden="1">
      <c r="A886" s="20" t="s">
        <v>13</v>
      </c>
      <c r="B886" s="23">
        <v>0</v>
      </c>
    </row>
    <row r="887" spans="1:2" hidden="1">
      <c r="A887" s="20" t="s">
        <v>14</v>
      </c>
      <c r="B887" s="23">
        <v>0</v>
      </c>
    </row>
    <row r="888" spans="1:2">
      <c r="A888" s="25" t="s">
        <v>21</v>
      </c>
      <c r="B888" s="131">
        <v>4084</v>
      </c>
    </row>
    <row r="889" spans="1:2" hidden="1">
      <c r="A889" s="20" t="s">
        <v>633</v>
      </c>
      <c r="B889" s="23">
        <v>0</v>
      </c>
    </row>
    <row r="890" spans="1:2">
      <c r="A890" s="25" t="s">
        <v>634</v>
      </c>
      <c r="B890" s="131">
        <v>267</v>
      </c>
    </row>
    <row r="891" spans="1:2">
      <c r="A891" s="25" t="s">
        <v>635</v>
      </c>
      <c r="B891" s="131">
        <v>118</v>
      </c>
    </row>
    <row r="892" spans="1:2">
      <c r="A892" s="25" t="s">
        <v>636</v>
      </c>
      <c r="B892" s="131">
        <v>10</v>
      </c>
    </row>
    <row r="893" spans="1:2">
      <c r="A893" s="25" t="s">
        <v>637</v>
      </c>
      <c r="B893" s="131">
        <v>126</v>
      </c>
    </row>
    <row r="894" spans="1:2" hidden="1">
      <c r="A894" s="20" t="s">
        <v>638</v>
      </c>
      <c r="B894" s="23">
        <v>0</v>
      </c>
    </row>
    <row r="895" spans="1:2">
      <c r="A895" s="25" t="s">
        <v>639</v>
      </c>
      <c r="B895" s="131">
        <v>70</v>
      </c>
    </row>
    <row r="896" spans="1:2" hidden="1">
      <c r="A896" s="20" t="s">
        <v>640</v>
      </c>
      <c r="B896" s="23">
        <v>0</v>
      </c>
    </row>
    <row r="897" spans="1:2">
      <c r="A897" s="25" t="s">
        <v>641</v>
      </c>
      <c r="B897" s="131">
        <v>6</v>
      </c>
    </row>
    <row r="898" spans="1:2" hidden="1">
      <c r="A898" s="20" t="s">
        <v>642</v>
      </c>
      <c r="B898" s="23">
        <v>0</v>
      </c>
    </row>
    <row r="899" spans="1:2" hidden="1">
      <c r="A899" s="20" t="s">
        <v>643</v>
      </c>
      <c r="B899" s="23">
        <v>0</v>
      </c>
    </row>
    <row r="900" spans="1:2">
      <c r="A900" s="25" t="s">
        <v>644</v>
      </c>
      <c r="B900" s="131">
        <v>5388</v>
      </c>
    </row>
    <row r="901" spans="1:2">
      <c r="A901" s="25" t="s">
        <v>645</v>
      </c>
      <c r="B901" s="131">
        <v>329</v>
      </c>
    </row>
    <row r="902" spans="1:2" hidden="1">
      <c r="A902" s="20" t="s">
        <v>646</v>
      </c>
      <c r="B902" s="23">
        <v>0</v>
      </c>
    </row>
    <row r="903" spans="1:2">
      <c r="A903" s="25" t="s">
        <v>647</v>
      </c>
      <c r="B903" s="131">
        <v>59</v>
      </c>
    </row>
    <row r="904" spans="1:2">
      <c r="A904" s="25" t="s">
        <v>648</v>
      </c>
      <c r="B904" s="131">
        <v>413</v>
      </c>
    </row>
    <row r="905" spans="1:2">
      <c r="A905" s="25" t="s">
        <v>649</v>
      </c>
      <c r="B905" s="131">
        <v>2038</v>
      </c>
    </row>
    <row r="906" spans="1:2">
      <c r="A906" s="25" t="s">
        <v>650</v>
      </c>
      <c r="B906" s="131">
        <v>155</v>
      </c>
    </row>
    <row r="907" spans="1:2" hidden="1">
      <c r="A907" s="20" t="s">
        <v>651</v>
      </c>
      <c r="B907" s="23">
        <v>0</v>
      </c>
    </row>
    <row r="908" spans="1:2">
      <c r="A908" s="25" t="s">
        <v>652</v>
      </c>
      <c r="B908" s="131">
        <v>5690</v>
      </c>
    </row>
    <row r="909" spans="1:2">
      <c r="A909" s="28" t="s">
        <v>653</v>
      </c>
      <c r="B909" s="131">
        <f>SUM(B910:B936)</f>
        <v>9052</v>
      </c>
    </row>
    <row r="910" spans="1:2">
      <c r="A910" s="25" t="s">
        <v>12</v>
      </c>
      <c r="B910" s="131">
        <v>641</v>
      </c>
    </row>
    <row r="911" spans="1:2" hidden="1">
      <c r="A911" s="20" t="s">
        <v>13</v>
      </c>
      <c r="B911" s="23">
        <v>0</v>
      </c>
    </row>
    <row r="912" spans="1:2" hidden="1">
      <c r="A912" s="20" t="s">
        <v>14</v>
      </c>
      <c r="B912" s="23">
        <v>0</v>
      </c>
    </row>
    <row r="913" spans="1:2">
      <c r="A913" s="25" t="s">
        <v>654</v>
      </c>
      <c r="B913" s="131">
        <v>1940</v>
      </c>
    </row>
    <row r="914" spans="1:2">
      <c r="A914" s="25" t="s">
        <v>655</v>
      </c>
      <c r="B914" s="131">
        <v>1249</v>
      </c>
    </row>
    <row r="915" spans="1:2">
      <c r="A915" s="25" t="s">
        <v>656</v>
      </c>
      <c r="B915" s="131">
        <v>39</v>
      </c>
    </row>
    <row r="916" spans="1:2">
      <c r="A916" s="25" t="s">
        <v>657</v>
      </c>
      <c r="B916" s="131">
        <v>58</v>
      </c>
    </row>
    <row r="917" spans="1:2">
      <c r="A917" s="25" t="s">
        <v>658</v>
      </c>
      <c r="B917" s="131">
        <v>21</v>
      </c>
    </row>
    <row r="918" spans="1:2">
      <c r="A918" s="25" t="s">
        <v>659</v>
      </c>
      <c r="B918" s="131">
        <v>3153</v>
      </c>
    </row>
    <row r="919" spans="1:2">
      <c r="A919" s="25" t="s">
        <v>660</v>
      </c>
      <c r="B919" s="131">
        <v>697</v>
      </c>
    </row>
    <row r="920" spans="1:2">
      <c r="A920" s="25" t="s">
        <v>661</v>
      </c>
      <c r="B920" s="131">
        <v>50</v>
      </c>
    </row>
    <row r="921" spans="1:2">
      <c r="A921" s="25" t="s">
        <v>662</v>
      </c>
      <c r="B921" s="131">
        <v>297</v>
      </c>
    </row>
    <row r="922" spans="1:2">
      <c r="A922" s="25" t="s">
        <v>663</v>
      </c>
      <c r="B922" s="131">
        <v>178</v>
      </c>
    </row>
    <row r="923" spans="1:2" hidden="1">
      <c r="A923" s="20" t="s">
        <v>664</v>
      </c>
      <c r="B923" s="23">
        <v>0</v>
      </c>
    </row>
    <row r="924" spans="1:2" hidden="1">
      <c r="A924" s="20" t="s">
        <v>665</v>
      </c>
      <c r="B924" s="23">
        <v>0</v>
      </c>
    </row>
    <row r="925" spans="1:2" hidden="1">
      <c r="A925" s="20" t="s">
        <v>666</v>
      </c>
      <c r="B925" s="23">
        <v>0</v>
      </c>
    </row>
    <row r="926" spans="1:2">
      <c r="A926" s="25" t="s">
        <v>667</v>
      </c>
      <c r="B926" s="131">
        <v>50</v>
      </c>
    </row>
    <row r="927" spans="1:2" hidden="1">
      <c r="A927" s="20" t="s">
        <v>668</v>
      </c>
      <c r="B927" s="23">
        <v>0</v>
      </c>
    </row>
    <row r="928" spans="1:2">
      <c r="A928" s="25" t="s">
        <v>669</v>
      </c>
      <c r="B928" s="131">
        <v>218</v>
      </c>
    </row>
    <row r="929" spans="1:2" hidden="1">
      <c r="A929" s="20" t="s">
        <v>670</v>
      </c>
      <c r="B929" s="23">
        <v>0</v>
      </c>
    </row>
    <row r="930" spans="1:2" hidden="1">
      <c r="A930" s="20" t="s">
        <v>671</v>
      </c>
      <c r="B930" s="23">
        <v>0</v>
      </c>
    </row>
    <row r="931" spans="1:2" hidden="1">
      <c r="A931" s="20" t="s">
        <v>672</v>
      </c>
      <c r="B931" s="23">
        <v>0</v>
      </c>
    </row>
    <row r="932" spans="1:2" hidden="1">
      <c r="A932" s="20" t="s">
        <v>673</v>
      </c>
      <c r="B932" s="23">
        <v>0</v>
      </c>
    </row>
    <row r="933" spans="1:2" hidden="1">
      <c r="A933" s="20" t="s">
        <v>674</v>
      </c>
      <c r="B933" s="23">
        <v>0</v>
      </c>
    </row>
    <row r="934" spans="1:2" hidden="1">
      <c r="A934" s="20" t="s">
        <v>675</v>
      </c>
      <c r="B934" s="23">
        <v>0</v>
      </c>
    </row>
    <row r="935" spans="1:2">
      <c r="A935" s="25" t="s">
        <v>676</v>
      </c>
      <c r="B935" s="131">
        <v>206</v>
      </c>
    </row>
    <row r="936" spans="1:2">
      <c r="A936" s="25" t="s">
        <v>677</v>
      </c>
      <c r="B936" s="131">
        <v>255</v>
      </c>
    </row>
    <row r="937" spans="1:2">
      <c r="A937" s="28" t="s">
        <v>678</v>
      </c>
      <c r="B937" s="131">
        <f>SUM(B938:B963)</f>
        <v>11767</v>
      </c>
    </row>
    <row r="938" spans="1:2">
      <c r="A938" s="25" t="s">
        <v>12</v>
      </c>
      <c r="B938" s="131">
        <v>839</v>
      </c>
    </row>
    <row r="939" spans="1:2" hidden="1">
      <c r="A939" s="20" t="s">
        <v>13</v>
      </c>
      <c r="B939" s="23">
        <v>0</v>
      </c>
    </row>
    <row r="940" spans="1:2" hidden="1">
      <c r="A940" s="20" t="s">
        <v>14</v>
      </c>
      <c r="B940" s="23">
        <v>0</v>
      </c>
    </row>
    <row r="941" spans="1:2" hidden="1">
      <c r="A941" s="20" t="s">
        <v>679</v>
      </c>
      <c r="B941" s="23">
        <v>0</v>
      </c>
    </row>
    <row r="942" spans="1:2">
      <c r="A942" s="25" t="s">
        <v>680</v>
      </c>
      <c r="B942" s="131">
        <v>769</v>
      </c>
    </row>
    <row r="943" spans="1:2">
      <c r="A943" s="25" t="s">
        <v>681</v>
      </c>
      <c r="B943" s="131">
        <v>260</v>
      </c>
    </row>
    <row r="944" spans="1:2" hidden="1">
      <c r="A944" s="20" t="s">
        <v>682</v>
      </c>
      <c r="B944" s="23">
        <v>0</v>
      </c>
    </row>
    <row r="945" spans="1:2">
      <c r="A945" s="25" t="s">
        <v>683</v>
      </c>
      <c r="B945" s="131">
        <v>10</v>
      </c>
    </row>
    <row r="946" spans="1:2" hidden="1">
      <c r="A946" s="20" t="s">
        <v>684</v>
      </c>
      <c r="B946" s="23">
        <v>0</v>
      </c>
    </row>
    <row r="947" spans="1:2">
      <c r="A947" s="25" t="s">
        <v>685</v>
      </c>
      <c r="B947" s="131">
        <v>2038</v>
      </c>
    </row>
    <row r="948" spans="1:2" hidden="1">
      <c r="A948" s="20" t="s">
        <v>686</v>
      </c>
      <c r="B948" s="23">
        <v>0</v>
      </c>
    </row>
    <row r="949" spans="1:2" hidden="1">
      <c r="A949" s="20" t="s">
        <v>687</v>
      </c>
      <c r="B949" s="23">
        <v>0</v>
      </c>
    </row>
    <row r="950" spans="1:2">
      <c r="A950" s="25" t="s">
        <v>688</v>
      </c>
      <c r="B950" s="131">
        <v>200</v>
      </c>
    </row>
    <row r="951" spans="1:2">
      <c r="A951" s="25" t="s">
        <v>689</v>
      </c>
      <c r="B951" s="131">
        <v>207</v>
      </c>
    </row>
    <row r="952" spans="1:2" hidden="1">
      <c r="A952" s="20" t="s">
        <v>690</v>
      </c>
      <c r="B952" s="23">
        <v>0</v>
      </c>
    </row>
    <row r="953" spans="1:2">
      <c r="A953" s="25" t="s">
        <v>691</v>
      </c>
      <c r="B953" s="131">
        <v>558</v>
      </c>
    </row>
    <row r="954" spans="1:2" hidden="1">
      <c r="A954" s="20" t="s">
        <v>692</v>
      </c>
      <c r="B954" s="23">
        <v>0</v>
      </c>
    </row>
    <row r="955" spans="1:2" hidden="1">
      <c r="A955" s="20" t="s">
        <v>693</v>
      </c>
      <c r="B955" s="23">
        <v>0</v>
      </c>
    </row>
    <row r="956" spans="1:2">
      <c r="A956" s="25" t="s">
        <v>694</v>
      </c>
      <c r="B956" s="131">
        <v>3975</v>
      </c>
    </row>
    <row r="957" spans="1:2">
      <c r="A957" s="25" t="s">
        <v>695</v>
      </c>
      <c r="B957" s="131">
        <v>162</v>
      </c>
    </row>
    <row r="958" spans="1:2" hidden="1">
      <c r="A958" s="20" t="s">
        <v>696</v>
      </c>
      <c r="B958" s="23">
        <v>0</v>
      </c>
    </row>
    <row r="959" spans="1:2" hidden="1">
      <c r="A959" s="20" t="s">
        <v>697</v>
      </c>
      <c r="B959" s="23">
        <v>0</v>
      </c>
    </row>
    <row r="960" spans="1:2" hidden="1">
      <c r="A960" s="20" t="s">
        <v>670</v>
      </c>
      <c r="B960" s="23">
        <v>0</v>
      </c>
    </row>
    <row r="961" spans="1:2" hidden="1">
      <c r="A961" s="20" t="s">
        <v>698</v>
      </c>
      <c r="B961" s="23">
        <v>0</v>
      </c>
    </row>
    <row r="962" spans="1:2">
      <c r="A962" s="25" t="s">
        <v>699</v>
      </c>
      <c r="B962" s="131">
        <v>560</v>
      </c>
    </row>
    <row r="963" spans="1:2">
      <c r="A963" s="25" t="s">
        <v>700</v>
      </c>
      <c r="B963" s="131">
        <v>2189</v>
      </c>
    </row>
    <row r="964" spans="1:2" hidden="1">
      <c r="A964" s="22" t="s">
        <v>701</v>
      </c>
      <c r="B964" s="21">
        <f>SUM(B965:B974)</f>
        <v>0</v>
      </c>
    </row>
    <row r="965" spans="1:2" hidden="1">
      <c r="A965" s="20" t="s">
        <v>12</v>
      </c>
      <c r="B965" s="23">
        <v>0</v>
      </c>
    </row>
    <row r="966" spans="1:2" hidden="1">
      <c r="A966" s="20" t="s">
        <v>13</v>
      </c>
      <c r="B966" s="23">
        <v>0</v>
      </c>
    </row>
    <row r="967" spans="1:2" hidden="1">
      <c r="A967" s="20" t="s">
        <v>14</v>
      </c>
      <c r="B967" s="23">
        <v>0</v>
      </c>
    </row>
    <row r="968" spans="1:2" hidden="1">
      <c r="A968" s="20" t="s">
        <v>702</v>
      </c>
      <c r="B968" s="23">
        <v>0</v>
      </c>
    </row>
    <row r="969" spans="1:2" hidden="1">
      <c r="A969" s="20" t="s">
        <v>703</v>
      </c>
      <c r="B969" s="23">
        <v>0</v>
      </c>
    </row>
    <row r="970" spans="1:2" hidden="1">
      <c r="A970" s="20" t="s">
        <v>704</v>
      </c>
      <c r="B970" s="23">
        <v>0</v>
      </c>
    </row>
    <row r="971" spans="1:2" hidden="1">
      <c r="A971" s="20" t="s">
        <v>705</v>
      </c>
      <c r="B971" s="23">
        <v>0</v>
      </c>
    </row>
    <row r="972" spans="1:2" hidden="1">
      <c r="A972" s="20" t="s">
        <v>706</v>
      </c>
      <c r="B972" s="23">
        <v>0</v>
      </c>
    </row>
    <row r="973" spans="1:2" hidden="1">
      <c r="A973" s="20" t="s">
        <v>707</v>
      </c>
      <c r="B973" s="23">
        <v>0</v>
      </c>
    </row>
    <row r="974" spans="1:2" hidden="1">
      <c r="A974" s="20" t="s">
        <v>708</v>
      </c>
      <c r="B974" s="23">
        <v>0</v>
      </c>
    </row>
    <row r="975" spans="1:2">
      <c r="A975" s="28" t="s">
        <v>709</v>
      </c>
      <c r="B975" s="131">
        <f>SUM(B976:B985)</f>
        <v>51100</v>
      </c>
    </row>
    <row r="976" spans="1:2">
      <c r="A976" s="25" t="s">
        <v>12</v>
      </c>
      <c r="B976" s="131">
        <v>147</v>
      </c>
    </row>
    <row r="977" spans="1:2" hidden="1">
      <c r="A977" s="20" t="s">
        <v>13</v>
      </c>
      <c r="B977" s="23">
        <v>0</v>
      </c>
    </row>
    <row r="978" spans="1:2" hidden="1">
      <c r="A978" s="20" t="s">
        <v>14</v>
      </c>
      <c r="B978" s="23">
        <v>0</v>
      </c>
    </row>
    <row r="979" spans="1:2">
      <c r="A979" s="25" t="s">
        <v>710</v>
      </c>
      <c r="B979" s="131">
        <v>33627</v>
      </c>
    </row>
    <row r="980" spans="1:2">
      <c r="A980" s="25" t="s">
        <v>711</v>
      </c>
      <c r="B980" s="131">
        <v>1021</v>
      </c>
    </row>
    <row r="981" spans="1:2" hidden="1">
      <c r="A981" s="20" t="s">
        <v>712</v>
      </c>
      <c r="B981" s="23">
        <v>0</v>
      </c>
    </row>
    <row r="982" spans="1:2" hidden="1">
      <c r="A982" s="20" t="s">
        <v>713</v>
      </c>
      <c r="B982" s="23">
        <v>0</v>
      </c>
    </row>
    <row r="983" spans="1:2" hidden="1">
      <c r="A983" s="20" t="s">
        <v>714</v>
      </c>
      <c r="B983" s="23">
        <v>0</v>
      </c>
    </row>
    <row r="984" spans="1:2">
      <c r="A984" s="25" t="s">
        <v>715</v>
      </c>
      <c r="B984" s="131">
        <v>76</v>
      </c>
    </row>
    <row r="985" spans="1:2">
      <c r="A985" s="25" t="s">
        <v>716</v>
      </c>
      <c r="B985" s="131">
        <v>16229</v>
      </c>
    </row>
    <row r="986" spans="1:2">
      <c r="A986" s="28" t="s">
        <v>717</v>
      </c>
      <c r="B986" s="131">
        <f>SUM(B987:B991)</f>
        <v>1294</v>
      </c>
    </row>
    <row r="987" spans="1:2" hidden="1">
      <c r="A987" s="20" t="s">
        <v>317</v>
      </c>
      <c r="B987" s="23">
        <v>0</v>
      </c>
    </row>
    <row r="988" spans="1:2">
      <c r="A988" s="25" t="s">
        <v>718</v>
      </c>
      <c r="B988" s="131">
        <v>838</v>
      </c>
    </row>
    <row r="989" spans="1:2">
      <c r="A989" s="25" t="s">
        <v>1395</v>
      </c>
      <c r="B989" s="131">
        <v>456</v>
      </c>
    </row>
    <row r="990" spans="1:2" hidden="1">
      <c r="A990" s="20" t="s">
        <v>1396</v>
      </c>
      <c r="B990" s="23">
        <v>0</v>
      </c>
    </row>
    <row r="991" spans="1:2" hidden="1">
      <c r="A991" s="20" t="s">
        <v>719</v>
      </c>
      <c r="B991" s="23">
        <v>0</v>
      </c>
    </row>
    <row r="992" spans="1:2">
      <c r="A992" s="28" t="s">
        <v>720</v>
      </c>
      <c r="B992" s="131">
        <f>SUM(B993:B998)</f>
        <v>9847</v>
      </c>
    </row>
    <row r="993" spans="1:2">
      <c r="A993" s="25" t="s">
        <v>721</v>
      </c>
      <c r="B993" s="131">
        <v>1576</v>
      </c>
    </row>
    <row r="994" spans="1:2" hidden="1">
      <c r="A994" s="20" t="s">
        <v>722</v>
      </c>
      <c r="B994" s="23">
        <v>0</v>
      </c>
    </row>
    <row r="995" spans="1:2">
      <c r="A995" s="25" t="s">
        <v>723</v>
      </c>
      <c r="B995" s="131">
        <v>7452</v>
      </c>
    </row>
    <row r="996" spans="1:2" hidden="1">
      <c r="A996" s="20" t="s">
        <v>724</v>
      </c>
      <c r="B996" s="23">
        <v>0</v>
      </c>
    </row>
    <row r="997" spans="1:2" hidden="1">
      <c r="A997" s="20" t="s">
        <v>725</v>
      </c>
      <c r="B997" s="23">
        <v>0</v>
      </c>
    </row>
    <row r="998" spans="1:2">
      <c r="A998" s="25" t="s">
        <v>726</v>
      </c>
      <c r="B998" s="131">
        <v>819</v>
      </c>
    </row>
    <row r="999" spans="1:2">
      <c r="A999" s="28" t="s">
        <v>727</v>
      </c>
      <c r="B999" s="131">
        <f>SUM(B1000:B1005)</f>
        <v>1540</v>
      </c>
    </row>
    <row r="1000" spans="1:2">
      <c r="A1000" s="25" t="s">
        <v>728</v>
      </c>
      <c r="B1000" s="131">
        <v>317</v>
      </c>
    </row>
    <row r="1001" spans="1:2" hidden="1">
      <c r="A1001" s="20" t="s">
        <v>729</v>
      </c>
      <c r="B1001" s="23">
        <v>0</v>
      </c>
    </row>
    <row r="1002" spans="1:2">
      <c r="A1002" s="25" t="s">
        <v>730</v>
      </c>
      <c r="B1002" s="131">
        <v>905</v>
      </c>
    </row>
    <row r="1003" spans="1:2">
      <c r="A1003" s="25" t="s">
        <v>1184</v>
      </c>
      <c r="B1003" s="131">
        <v>292</v>
      </c>
    </row>
    <row r="1004" spans="1:2" hidden="1">
      <c r="A1004" s="20" t="s">
        <v>1185</v>
      </c>
      <c r="B1004" s="23">
        <v>0</v>
      </c>
    </row>
    <row r="1005" spans="1:2">
      <c r="A1005" s="25" t="s">
        <v>731</v>
      </c>
      <c r="B1005" s="131">
        <v>26</v>
      </c>
    </row>
    <row r="1006" spans="1:2" hidden="1">
      <c r="A1006" s="22" t="s">
        <v>732</v>
      </c>
      <c r="B1006" s="21">
        <f>SUM(B1007:B1009)</f>
        <v>0</v>
      </c>
    </row>
    <row r="1007" spans="1:2" hidden="1">
      <c r="A1007" s="20" t="s">
        <v>733</v>
      </c>
      <c r="B1007" s="23">
        <v>0</v>
      </c>
    </row>
    <row r="1008" spans="1:2" hidden="1">
      <c r="A1008" s="20" t="s">
        <v>734</v>
      </c>
      <c r="B1008" s="23">
        <v>0</v>
      </c>
    </row>
    <row r="1009" spans="1:2" hidden="1">
      <c r="A1009" s="20" t="s">
        <v>735</v>
      </c>
      <c r="B1009" s="23">
        <v>0</v>
      </c>
    </row>
    <row r="1010" spans="1:2" hidden="1">
      <c r="A1010" s="22" t="s">
        <v>736</v>
      </c>
      <c r="B1010" s="21">
        <f>B1011+B1012</f>
        <v>0</v>
      </c>
    </row>
    <row r="1011" spans="1:2" hidden="1">
      <c r="A1011" s="20" t="s">
        <v>737</v>
      </c>
      <c r="B1011" s="23">
        <v>0</v>
      </c>
    </row>
    <row r="1012" spans="1:2" hidden="1">
      <c r="A1012" s="20" t="s">
        <v>738</v>
      </c>
      <c r="B1012" s="23">
        <v>0</v>
      </c>
    </row>
    <row r="1013" spans="1:2">
      <c r="A1013" s="28" t="s">
        <v>1186</v>
      </c>
      <c r="B1013" s="131">
        <f>SUM(B1014,B1037,B1047,B1057,B1062,B1069,B1074)</f>
        <v>50777</v>
      </c>
    </row>
    <row r="1014" spans="1:2">
      <c r="A1014" s="28" t="s">
        <v>739</v>
      </c>
      <c r="B1014" s="131">
        <f>SUM(B1015:B1036)</f>
        <v>14748</v>
      </c>
    </row>
    <row r="1015" spans="1:2">
      <c r="A1015" s="25" t="s">
        <v>12</v>
      </c>
      <c r="B1015" s="131">
        <v>441</v>
      </c>
    </row>
    <row r="1016" spans="1:2" hidden="1">
      <c r="A1016" s="20" t="s">
        <v>13</v>
      </c>
      <c r="B1016" s="23">
        <v>0</v>
      </c>
    </row>
    <row r="1017" spans="1:2" hidden="1">
      <c r="A1017" s="20" t="s">
        <v>14</v>
      </c>
      <c r="B1017" s="23">
        <v>0</v>
      </c>
    </row>
    <row r="1018" spans="1:2">
      <c r="A1018" s="25" t="s">
        <v>1187</v>
      </c>
      <c r="B1018" s="131">
        <v>72</v>
      </c>
    </row>
    <row r="1019" spans="1:2">
      <c r="A1019" s="25" t="s">
        <v>740</v>
      </c>
      <c r="B1019" s="131">
        <v>3084</v>
      </c>
    </row>
    <row r="1020" spans="1:2" hidden="1">
      <c r="A1020" s="20" t="s">
        <v>1188</v>
      </c>
      <c r="B1020" s="23">
        <v>0</v>
      </c>
    </row>
    <row r="1021" spans="1:2" hidden="1">
      <c r="A1021" s="20" t="s">
        <v>741</v>
      </c>
      <c r="B1021" s="23">
        <v>0</v>
      </c>
    </row>
    <row r="1022" spans="1:2" hidden="1">
      <c r="A1022" s="20" t="s">
        <v>742</v>
      </c>
      <c r="B1022" s="23">
        <v>0</v>
      </c>
    </row>
    <row r="1023" spans="1:2">
      <c r="A1023" s="25" t="s">
        <v>743</v>
      </c>
      <c r="B1023" s="131">
        <v>999</v>
      </c>
    </row>
    <row r="1024" spans="1:2" hidden="1">
      <c r="A1024" s="20" t="s">
        <v>744</v>
      </c>
      <c r="B1024" s="23">
        <v>0</v>
      </c>
    </row>
    <row r="1025" spans="1:2" hidden="1">
      <c r="A1025" s="20" t="s">
        <v>745</v>
      </c>
      <c r="B1025" s="23">
        <v>0</v>
      </c>
    </row>
    <row r="1026" spans="1:2" hidden="1">
      <c r="A1026" s="20" t="s">
        <v>746</v>
      </c>
      <c r="B1026" s="23">
        <v>0</v>
      </c>
    </row>
    <row r="1027" spans="1:2" hidden="1">
      <c r="A1027" s="20" t="s">
        <v>747</v>
      </c>
      <c r="B1027" s="23">
        <v>0</v>
      </c>
    </row>
    <row r="1028" spans="1:2" hidden="1">
      <c r="A1028" s="20" t="s">
        <v>748</v>
      </c>
      <c r="B1028" s="23">
        <v>0</v>
      </c>
    </row>
    <row r="1029" spans="1:2" hidden="1">
      <c r="A1029" s="20" t="s">
        <v>749</v>
      </c>
      <c r="B1029" s="23">
        <v>0</v>
      </c>
    </row>
    <row r="1030" spans="1:2" hidden="1">
      <c r="A1030" s="20" t="s">
        <v>750</v>
      </c>
      <c r="B1030" s="23">
        <v>0</v>
      </c>
    </row>
    <row r="1031" spans="1:2" hidden="1">
      <c r="A1031" s="20" t="s">
        <v>751</v>
      </c>
      <c r="B1031" s="23">
        <v>0</v>
      </c>
    </row>
    <row r="1032" spans="1:2" hidden="1">
      <c r="A1032" s="20" t="s">
        <v>752</v>
      </c>
      <c r="B1032" s="23">
        <v>0</v>
      </c>
    </row>
    <row r="1033" spans="1:2">
      <c r="A1033" s="25" t="s">
        <v>753</v>
      </c>
      <c r="B1033" s="131">
        <v>321</v>
      </c>
    </row>
    <row r="1034" spans="1:2" hidden="1">
      <c r="A1034" s="20" t="s">
        <v>754</v>
      </c>
      <c r="B1034" s="23">
        <v>0</v>
      </c>
    </row>
    <row r="1035" spans="1:2">
      <c r="A1035" s="25" t="s">
        <v>755</v>
      </c>
      <c r="B1035" s="131">
        <v>6191</v>
      </c>
    </row>
    <row r="1036" spans="1:2">
      <c r="A1036" s="25" t="s">
        <v>756</v>
      </c>
      <c r="B1036" s="131">
        <v>3640</v>
      </c>
    </row>
    <row r="1037" spans="1:2">
      <c r="A1037" s="28" t="s">
        <v>757</v>
      </c>
      <c r="B1037" s="131">
        <f>SUM(B1038:B1046)</f>
        <v>50</v>
      </c>
    </row>
    <row r="1038" spans="1:2" hidden="1">
      <c r="A1038" s="20" t="s">
        <v>12</v>
      </c>
      <c r="B1038" s="23">
        <v>0</v>
      </c>
    </row>
    <row r="1039" spans="1:2">
      <c r="A1039" s="25" t="s">
        <v>13</v>
      </c>
      <c r="B1039" s="131">
        <v>50</v>
      </c>
    </row>
    <row r="1040" spans="1:2" hidden="1">
      <c r="A1040" s="20" t="s">
        <v>14</v>
      </c>
      <c r="B1040" s="23">
        <v>0</v>
      </c>
    </row>
    <row r="1041" spans="1:2" hidden="1">
      <c r="A1041" s="20" t="s">
        <v>758</v>
      </c>
      <c r="B1041" s="23">
        <v>0</v>
      </c>
    </row>
    <row r="1042" spans="1:2" hidden="1">
      <c r="A1042" s="20" t="s">
        <v>759</v>
      </c>
      <c r="B1042" s="23">
        <v>0</v>
      </c>
    </row>
    <row r="1043" spans="1:2" hidden="1">
      <c r="A1043" s="20" t="s">
        <v>760</v>
      </c>
      <c r="B1043" s="23">
        <v>0</v>
      </c>
    </row>
    <row r="1044" spans="1:2" hidden="1">
      <c r="A1044" s="20" t="s">
        <v>761</v>
      </c>
      <c r="B1044" s="23">
        <v>0</v>
      </c>
    </row>
    <row r="1045" spans="1:2" hidden="1">
      <c r="A1045" s="20" t="s">
        <v>762</v>
      </c>
      <c r="B1045" s="23">
        <v>0</v>
      </c>
    </row>
    <row r="1046" spans="1:2" hidden="1">
      <c r="A1046" s="20" t="s">
        <v>763</v>
      </c>
      <c r="B1046" s="23">
        <v>0</v>
      </c>
    </row>
    <row r="1047" spans="1:2" hidden="1">
      <c r="A1047" s="22" t="s">
        <v>764</v>
      </c>
      <c r="B1047" s="21">
        <f>SUM(B1048:B1056)</f>
        <v>0</v>
      </c>
    </row>
    <row r="1048" spans="1:2" hidden="1">
      <c r="A1048" s="20" t="s">
        <v>12</v>
      </c>
      <c r="B1048" s="23">
        <v>0</v>
      </c>
    </row>
    <row r="1049" spans="1:2" hidden="1">
      <c r="A1049" s="20" t="s">
        <v>13</v>
      </c>
      <c r="B1049" s="23">
        <v>0</v>
      </c>
    </row>
    <row r="1050" spans="1:2" hidden="1">
      <c r="A1050" s="20" t="s">
        <v>14</v>
      </c>
      <c r="B1050" s="23">
        <v>0</v>
      </c>
    </row>
    <row r="1051" spans="1:2" hidden="1">
      <c r="A1051" s="20" t="s">
        <v>765</v>
      </c>
      <c r="B1051" s="23">
        <v>0</v>
      </c>
    </row>
    <row r="1052" spans="1:2" hidden="1">
      <c r="A1052" s="20" t="s">
        <v>766</v>
      </c>
      <c r="B1052" s="23">
        <v>0</v>
      </c>
    </row>
    <row r="1053" spans="1:2" hidden="1">
      <c r="A1053" s="20" t="s">
        <v>767</v>
      </c>
      <c r="B1053" s="23">
        <v>0</v>
      </c>
    </row>
    <row r="1054" spans="1:2" hidden="1">
      <c r="A1054" s="20" t="s">
        <v>768</v>
      </c>
      <c r="B1054" s="23">
        <v>0</v>
      </c>
    </row>
    <row r="1055" spans="1:2" hidden="1">
      <c r="A1055" s="20" t="s">
        <v>769</v>
      </c>
      <c r="B1055" s="23">
        <v>0</v>
      </c>
    </row>
    <row r="1056" spans="1:2" hidden="1">
      <c r="A1056" s="20" t="s">
        <v>770</v>
      </c>
      <c r="B1056" s="23">
        <v>0</v>
      </c>
    </row>
    <row r="1057" spans="1:2">
      <c r="A1057" s="28" t="s">
        <v>771</v>
      </c>
      <c r="B1057" s="131">
        <f>SUM(B1058:B1061)</f>
        <v>383</v>
      </c>
    </row>
    <row r="1058" spans="1:2" hidden="1">
      <c r="A1058" s="20" t="s">
        <v>772</v>
      </c>
      <c r="B1058" s="23">
        <v>0</v>
      </c>
    </row>
    <row r="1059" spans="1:2" hidden="1">
      <c r="A1059" s="20" t="s">
        <v>773</v>
      </c>
      <c r="B1059" s="23">
        <v>0</v>
      </c>
    </row>
    <row r="1060" spans="1:2" hidden="1">
      <c r="A1060" s="20" t="s">
        <v>774</v>
      </c>
      <c r="B1060" s="23">
        <v>0</v>
      </c>
    </row>
    <row r="1061" spans="1:2">
      <c r="A1061" s="25" t="s">
        <v>775</v>
      </c>
      <c r="B1061" s="131">
        <v>383</v>
      </c>
    </row>
    <row r="1062" spans="1:2" hidden="1">
      <c r="A1062" s="22" t="s">
        <v>776</v>
      </c>
      <c r="B1062" s="21">
        <f>SUM(B1063:B1068)</f>
        <v>0</v>
      </c>
    </row>
    <row r="1063" spans="1:2" hidden="1">
      <c r="A1063" s="20" t="s">
        <v>12</v>
      </c>
      <c r="B1063" s="23">
        <v>0</v>
      </c>
    </row>
    <row r="1064" spans="1:2" hidden="1">
      <c r="A1064" s="20" t="s">
        <v>13</v>
      </c>
      <c r="B1064" s="23">
        <v>0</v>
      </c>
    </row>
    <row r="1065" spans="1:2" hidden="1">
      <c r="A1065" s="20" t="s">
        <v>14</v>
      </c>
      <c r="B1065" s="23">
        <v>0</v>
      </c>
    </row>
    <row r="1066" spans="1:2" hidden="1">
      <c r="A1066" s="20" t="s">
        <v>762</v>
      </c>
      <c r="B1066" s="23">
        <v>0</v>
      </c>
    </row>
    <row r="1067" spans="1:2" hidden="1">
      <c r="A1067" s="20" t="s">
        <v>777</v>
      </c>
      <c r="B1067" s="23">
        <v>0</v>
      </c>
    </row>
    <row r="1068" spans="1:2" hidden="1">
      <c r="A1068" s="20" t="s">
        <v>778</v>
      </c>
      <c r="B1068" s="23">
        <v>0</v>
      </c>
    </row>
    <row r="1069" spans="1:2">
      <c r="A1069" s="28" t="s">
        <v>779</v>
      </c>
      <c r="B1069" s="131">
        <f>SUM(B1070:B1073)</f>
        <v>35596</v>
      </c>
    </row>
    <row r="1070" spans="1:2">
      <c r="A1070" s="25" t="s">
        <v>780</v>
      </c>
      <c r="B1070" s="131">
        <v>7020</v>
      </c>
    </row>
    <row r="1071" spans="1:2">
      <c r="A1071" s="25" t="s">
        <v>781</v>
      </c>
      <c r="B1071" s="131">
        <v>28576</v>
      </c>
    </row>
    <row r="1072" spans="1:2" hidden="1">
      <c r="A1072" s="20" t="s">
        <v>1397</v>
      </c>
      <c r="B1072" s="23">
        <v>0</v>
      </c>
    </row>
    <row r="1073" spans="1:2" hidden="1">
      <c r="A1073" s="20" t="s">
        <v>782</v>
      </c>
      <c r="B1073" s="23">
        <v>0</v>
      </c>
    </row>
    <row r="1074" spans="1:2" hidden="1">
      <c r="A1074" s="22" t="s">
        <v>783</v>
      </c>
      <c r="B1074" s="21">
        <f>SUM(B1075:B1076)</f>
        <v>0</v>
      </c>
    </row>
    <row r="1075" spans="1:2" hidden="1">
      <c r="A1075" s="20" t="s">
        <v>784</v>
      </c>
      <c r="B1075" s="23">
        <v>0</v>
      </c>
    </row>
    <row r="1076" spans="1:2" hidden="1">
      <c r="A1076" s="20" t="s">
        <v>785</v>
      </c>
      <c r="B1076" s="23">
        <v>0</v>
      </c>
    </row>
    <row r="1077" spans="1:2">
      <c r="A1077" s="28" t="s">
        <v>1189</v>
      </c>
      <c r="B1077" s="131">
        <f>SUM(B1078,B1088,B1104,B1109,B1123,B1132,B1139,B1146)</f>
        <v>5143</v>
      </c>
    </row>
    <row r="1078" spans="1:2">
      <c r="A1078" s="28" t="s">
        <v>786</v>
      </c>
      <c r="B1078" s="131">
        <f>SUM(B1079:B1087)</f>
        <v>128</v>
      </c>
    </row>
    <row r="1079" spans="1:2" hidden="1">
      <c r="A1079" s="20" t="s">
        <v>12</v>
      </c>
      <c r="B1079" s="23">
        <v>0</v>
      </c>
    </row>
    <row r="1080" spans="1:2" hidden="1">
      <c r="A1080" s="20" t="s">
        <v>13</v>
      </c>
      <c r="B1080" s="23">
        <v>0</v>
      </c>
    </row>
    <row r="1081" spans="1:2" hidden="1">
      <c r="A1081" s="20" t="s">
        <v>14</v>
      </c>
      <c r="B1081" s="23">
        <v>0</v>
      </c>
    </row>
    <row r="1082" spans="1:2">
      <c r="A1082" s="25" t="s">
        <v>787</v>
      </c>
      <c r="B1082" s="131">
        <v>55</v>
      </c>
    </row>
    <row r="1083" spans="1:2" hidden="1">
      <c r="A1083" s="20" t="s">
        <v>788</v>
      </c>
      <c r="B1083" s="23">
        <v>0</v>
      </c>
    </row>
    <row r="1084" spans="1:2" hidden="1">
      <c r="A1084" s="20" t="s">
        <v>789</v>
      </c>
      <c r="B1084" s="23">
        <v>0</v>
      </c>
    </row>
    <row r="1085" spans="1:2" hidden="1">
      <c r="A1085" s="20" t="s">
        <v>790</v>
      </c>
      <c r="B1085" s="23">
        <v>0</v>
      </c>
    </row>
    <row r="1086" spans="1:2" hidden="1">
      <c r="A1086" s="20" t="s">
        <v>791</v>
      </c>
      <c r="B1086" s="23">
        <v>0</v>
      </c>
    </row>
    <row r="1087" spans="1:2">
      <c r="A1087" s="25" t="s">
        <v>792</v>
      </c>
      <c r="B1087" s="131">
        <v>73</v>
      </c>
    </row>
    <row r="1088" spans="1:2">
      <c r="A1088" s="28" t="s">
        <v>793</v>
      </c>
      <c r="B1088" s="131">
        <f>SUM(B1089:B1103)</f>
        <v>20</v>
      </c>
    </row>
    <row r="1089" spans="1:2" hidden="1">
      <c r="A1089" s="20" t="s">
        <v>12</v>
      </c>
      <c r="B1089" s="23">
        <v>0</v>
      </c>
    </row>
    <row r="1090" spans="1:2" hidden="1">
      <c r="A1090" s="20" t="s">
        <v>13</v>
      </c>
      <c r="B1090" s="23">
        <v>0</v>
      </c>
    </row>
    <row r="1091" spans="1:2" hidden="1">
      <c r="A1091" s="20" t="s">
        <v>14</v>
      </c>
      <c r="B1091" s="23">
        <v>0</v>
      </c>
    </row>
    <row r="1092" spans="1:2" hidden="1">
      <c r="A1092" s="20" t="s">
        <v>794</v>
      </c>
      <c r="B1092" s="23">
        <v>0</v>
      </c>
    </row>
    <row r="1093" spans="1:2" hidden="1">
      <c r="A1093" s="20" t="s">
        <v>795</v>
      </c>
      <c r="B1093" s="23">
        <v>0</v>
      </c>
    </row>
    <row r="1094" spans="1:2" hidden="1">
      <c r="A1094" s="20" t="s">
        <v>796</v>
      </c>
      <c r="B1094" s="23">
        <v>0</v>
      </c>
    </row>
    <row r="1095" spans="1:2" hidden="1">
      <c r="A1095" s="20" t="s">
        <v>797</v>
      </c>
      <c r="B1095" s="23">
        <v>0</v>
      </c>
    </row>
    <row r="1096" spans="1:2" hidden="1">
      <c r="A1096" s="20" t="s">
        <v>798</v>
      </c>
      <c r="B1096" s="23">
        <v>0</v>
      </c>
    </row>
    <row r="1097" spans="1:2" hidden="1">
      <c r="A1097" s="20" t="s">
        <v>799</v>
      </c>
      <c r="B1097" s="23">
        <v>0</v>
      </c>
    </row>
    <row r="1098" spans="1:2" hidden="1">
      <c r="A1098" s="20" t="s">
        <v>800</v>
      </c>
      <c r="B1098" s="23">
        <v>0</v>
      </c>
    </row>
    <row r="1099" spans="1:2" hidden="1">
      <c r="A1099" s="20" t="s">
        <v>801</v>
      </c>
      <c r="B1099" s="23">
        <v>0</v>
      </c>
    </row>
    <row r="1100" spans="1:2" hidden="1">
      <c r="A1100" s="20" t="s">
        <v>802</v>
      </c>
      <c r="B1100" s="23">
        <v>0</v>
      </c>
    </row>
    <row r="1101" spans="1:2" hidden="1">
      <c r="A1101" s="20" t="s">
        <v>803</v>
      </c>
      <c r="B1101" s="23">
        <v>0</v>
      </c>
    </row>
    <row r="1102" spans="1:2" hidden="1">
      <c r="A1102" s="20" t="s">
        <v>804</v>
      </c>
      <c r="B1102" s="23">
        <v>0</v>
      </c>
    </row>
    <row r="1103" spans="1:2">
      <c r="A1103" s="25" t="s">
        <v>805</v>
      </c>
      <c r="B1103" s="131">
        <v>20</v>
      </c>
    </row>
    <row r="1104" spans="1:2" hidden="1">
      <c r="A1104" s="22" t="s">
        <v>806</v>
      </c>
      <c r="B1104" s="21">
        <f>SUM(B1105:B1108)</f>
        <v>0</v>
      </c>
    </row>
    <row r="1105" spans="1:2" hidden="1">
      <c r="A1105" s="20" t="s">
        <v>12</v>
      </c>
      <c r="B1105" s="23">
        <v>0</v>
      </c>
    </row>
    <row r="1106" spans="1:2" hidden="1">
      <c r="A1106" s="20" t="s">
        <v>13</v>
      </c>
      <c r="B1106" s="23">
        <v>0</v>
      </c>
    </row>
    <row r="1107" spans="1:2" hidden="1">
      <c r="A1107" s="20" t="s">
        <v>14</v>
      </c>
      <c r="B1107" s="23">
        <v>0</v>
      </c>
    </row>
    <row r="1108" spans="1:2" hidden="1">
      <c r="A1108" s="20" t="s">
        <v>807</v>
      </c>
      <c r="B1108" s="23">
        <v>0</v>
      </c>
    </row>
    <row r="1109" spans="1:2" hidden="1">
      <c r="A1109" s="22" t="s">
        <v>808</v>
      </c>
      <c r="B1109" s="21">
        <f>SUM(B1110:B1122)</f>
        <v>0</v>
      </c>
    </row>
    <row r="1110" spans="1:2" hidden="1">
      <c r="A1110" s="20" t="s">
        <v>12</v>
      </c>
      <c r="B1110" s="23">
        <v>0</v>
      </c>
    </row>
    <row r="1111" spans="1:2" hidden="1">
      <c r="A1111" s="20" t="s">
        <v>13</v>
      </c>
      <c r="B1111" s="23">
        <v>0</v>
      </c>
    </row>
    <row r="1112" spans="1:2" hidden="1">
      <c r="A1112" s="20" t="s">
        <v>14</v>
      </c>
      <c r="B1112" s="23">
        <v>0</v>
      </c>
    </row>
    <row r="1113" spans="1:2" hidden="1">
      <c r="A1113" s="20" t="s">
        <v>809</v>
      </c>
      <c r="B1113" s="23">
        <v>0</v>
      </c>
    </row>
    <row r="1114" spans="1:2" hidden="1">
      <c r="A1114" s="20" t="s">
        <v>810</v>
      </c>
      <c r="B1114" s="23">
        <v>0</v>
      </c>
    </row>
    <row r="1115" spans="1:2" hidden="1">
      <c r="A1115" s="20" t="s">
        <v>811</v>
      </c>
      <c r="B1115" s="23">
        <v>0</v>
      </c>
    </row>
    <row r="1116" spans="1:2" hidden="1">
      <c r="A1116" s="20" t="s">
        <v>812</v>
      </c>
      <c r="B1116" s="23">
        <v>0</v>
      </c>
    </row>
    <row r="1117" spans="1:2" hidden="1">
      <c r="A1117" s="20" t="s">
        <v>813</v>
      </c>
      <c r="B1117" s="23">
        <v>0</v>
      </c>
    </row>
    <row r="1118" spans="1:2" hidden="1">
      <c r="A1118" s="20" t="s">
        <v>814</v>
      </c>
      <c r="B1118" s="23">
        <v>0</v>
      </c>
    </row>
    <row r="1119" spans="1:2" hidden="1">
      <c r="A1119" s="20" t="s">
        <v>815</v>
      </c>
      <c r="B1119" s="23">
        <v>0</v>
      </c>
    </row>
    <row r="1120" spans="1:2" hidden="1">
      <c r="A1120" s="20" t="s">
        <v>762</v>
      </c>
      <c r="B1120" s="23">
        <v>0</v>
      </c>
    </row>
    <row r="1121" spans="1:2" hidden="1">
      <c r="A1121" s="20" t="s">
        <v>816</v>
      </c>
      <c r="B1121" s="23">
        <v>0</v>
      </c>
    </row>
    <row r="1122" spans="1:2" hidden="1">
      <c r="A1122" s="20" t="s">
        <v>817</v>
      </c>
      <c r="B1122" s="23">
        <v>0</v>
      </c>
    </row>
    <row r="1123" spans="1:2">
      <c r="A1123" s="28" t="s">
        <v>818</v>
      </c>
      <c r="B1123" s="131">
        <f>SUM(B1124:B1131)</f>
        <v>2224</v>
      </c>
    </row>
    <row r="1124" spans="1:2">
      <c r="A1124" s="25" t="s">
        <v>12</v>
      </c>
      <c r="B1124" s="131">
        <v>625</v>
      </c>
    </row>
    <row r="1125" spans="1:2" hidden="1">
      <c r="A1125" s="20" t="s">
        <v>13</v>
      </c>
      <c r="B1125" s="23">
        <v>0</v>
      </c>
    </row>
    <row r="1126" spans="1:2" hidden="1">
      <c r="A1126" s="20" t="s">
        <v>14</v>
      </c>
      <c r="B1126" s="23">
        <v>0</v>
      </c>
    </row>
    <row r="1127" spans="1:2" hidden="1">
      <c r="A1127" s="20" t="s">
        <v>819</v>
      </c>
      <c r="B1127" s="23">
        <v>0</v>
      </c>
    </row>
    <row r="1128" spans="1:2">
      <c r="A1128" s="25" t="s">
        <v>820</v>
      </c>
      <c r="B1128" s="131">
        <v>26</v>
      </c>
    </row>
    <row r="1129" spans="1:2" hidden="1">
      <c r="A1129" s="20" t="s">
        <v>821</v>
      </c>
      <c r="B1129" s="23">
        <v>0</v>
      </c>
    </row>
    <row r="1130" spans="1:2" hidden="1">
      <c r="A1130" s="20" t="s">
        <v>822</v>
      </c>
      <c r="B1130" s="23">
        <v>0</v>
      </c>
    </row>
    <row r="1131" spans="1:2">
      <c r="A1131" s="25" t="s">
        <v>823</v>
      </c>
      <c r="B1131" s="131">
        <v>1573</v>
      </c>
    </row>
    <row r="1132" spans="1:2" hidden="1">
      <c r="A1132" s="22" t="s">
        <v>824</v>
      </c>
      <c r="B1132" s="21">
        <f>SUM(B1133:B1138)</f>
        <v>0</v>
      </c>
    </row>
    <row r="1133" spans="1:2" hidden="1">
      <c r="A1133" s="20" t="s">
        <v>12</v>
      </c>
      <c r="B1133" s="23">
        <v>0</v>
      </c>
    </row>
    <row r="1134" spans="1:2" hidden="1">
      <c r="A1134" s="20" t="s">
        <v>13</v>
      </c>
      <c r="B1134" s="23">
        <v>0</v>
      </c>
    </row>
    <row r="1135" spans="1:2" hidden="1">
      <c r="A1135" s="20" t="s">
        <v>14</v>
      </c>
      <c r="B1135" s="23">
        <v>0</v>
      </c>
    </row>
    <row r="1136" spans="1:2" hidden="1">
      <c r="A1136" s="20" t="s">
        <v>825</v>
      </c>
      <c r="B1136" s="23">
        <v>0</v>
      </c>
    </row>
    <row r="1137" spans="1:2" hidden="1">
      <c r="A1137" s="20" t="s">
        <v>826</v>
      </c>
      <c r="B1137" s="23">
        <v>0</v>
      </c>
    </row>
    <row r="1138" spans="1:2" hidden="1">
      <c r="A1138" s="20" t="s">
        <v>827</v>
      </c>
      <c r="B1138" s="23">
        <v>0</v>
      </c>
    </row>
    <row r="1139" spans="1:2">
      <c r="A1139" s="28" t="s">
        <v>828</v>
      </c>
      <c r="B1139" s="131">
        <f>SUM(B1140:B1145)</f>
        <v>2378</v>
      </c>
    </row>
    <row r="1140" spans="1:2">
      <c r="A1140" s="25" t="s">
        <v>12</v>
      </c>
      <c r="B1140" s="131">
        <v>191</v>
      </c>
    </row>
    <row r="1141" spans="1:2" hidden="1">
      <c r="A1141" s="20" t="s">
        <v>13</v>
      </c>
      <c r="B1141" s="23">
        <v>0</v>
      </c>
    </row>
    <row r="1142" spans="1:2" hidden="1">
      <c r="A1142" s="20" t="s">
        <v>14</v>
      </c>
      <c r="B1142" s="23">
        <v>0</v>
      </c>
    </row>
    <row r="1143" spans="1:2" hidden="1">
      <c r="A1143" s="20" t="s">
        <v>829</v>
      </c>
      <c r="B1143" s="23">
        <v>0</v>
      </c>
    </row>
    <row r="1144" spans="1:2">
      <c r="A1144" s="25" t="s">
        <v>830</v>
      </c>
      <c r="B1144" s="131">
        <v>1330</v>
      </c>
    </row>
    <row r="1145" spans="1:2">
      <c r="A1145" s="25" t="s">
        <v>831</v>
      </c>
      <c r="B1145" s="131">
        <v>857</v>
      </c>
    </row>
    <row r="1146" spans="1:2">
      <c r="A1146" s="28" t="s">
        <v>832</v>
      </c>
      <c r="B1146" s="131">
        <f>SUM(B1147:B1152)</f>
        <v>393</v>
      </c>
    </row>
    <row r="1147" spans="1:2" hidden="1">
      <c r="A1147" s="20" t="s">
        <v>833</v>
      </c>
      <c r="B1147" s="23">
        <v>0</v>
      </c>
    </row>
    <row r="1148" spans="1:2" hidden="1">
      <c r="A1148" s="20" t="s">
        <v>834</v>
      </c>
      <c r="B1148" s="23">
        <v>0</v>
      </c>
    </row>
    <row r="1149" spans="1:2" hidden="1">
      <c r="A1149" s="20" t="s">
        <v>835</v>
      </c>
      <c r="B1149" s="23">
        <v>0</v>
      </c>
    </row>
    <row r="1150" spans="1:2" hidden="1">
      <c r="A1150" s="20" t="s">
        <v>836</v>
      </c>
      <c r="B1150" s="23">
        <v>0</v>
      </c>
    </row>
    <row r="1151" spans="1:2" hidden="1">
      <c r="A1151" s="20" t="s">
        <v>837</v>
      </c>
      <c r="B1151" s="23">
        <v>0</v>
      </c>
    </row>
    <row r="1152" spans="1:2">
      <c r="A1152" s="25" t="s">
        <v>838</v>
      </c>
      <c r="B1152" s="131">
        <v>393</v>
      </c>
    </row>
    <row r="1153" spans="1:2">
      <c r="A1153" s="28" t="s">
        <v>1190</v>
      </c>
      <c r="B1153" s="131">
        <f>SUM(B1154,B1164,B1171,B1177)</f>
        <v>3051</v>
      </c>
    </row>
    <row r="1154" spans="1:2">
      <c r="A1154" s="28" t="s">
        <v>839</v>
      </c>
      <c r="B1154" s="131">
        <f>SUM(B1155:B1163)</f>
        <v>702</v>
      </c>
    </row>
    <row r="1155" spans="1:2">
      <c r="A1155" s="25" t="s">
        <v>12</v>
      </c>
      <c r="B1155" s="131">
        <v>241</v>
      </c>
    </row>
    <row r="1156" spans="1:2" hidden="1">
      <c r="A1156" s="20" t="s">
        <v>13</v>
      </c>
      <c r="B1156" s="23">
        <v>0</v>
      </c>
    </row>
    <row r="1157" spans="1:2" hidden="1">
      <c r="A1157" s="20" t="s">
        <v>14</v>
      </c>
      <c r="B1157" s="23">
        <v>0</v>
      </c>
    </row>
    <row r="1158" spans="1:2" hidden="1">
      <c r="A1158" s="20" t="s">
        <v>840</v>
      </c>
      <c r="B1158" s="23">
        <v>0</v>
      </c>
    </row>
    <row r="1159" spans="1:2" hidden="1">
      <c r="A1159" s="20" t="s">
        <v>841</v>
      </c>
      <c r="B1159" s="23">
        <v>0</v>
      </c>
    </row>
    <row r="1160" spans="1:2" hidden="1">
      <c r="A1160" s="20" t="s">
        <v>842</v>
      </c>
      <c r="B1160" s="23">
        <v>0</v>
      </c>
    </row>
    <row r="1161" spans="1:2" hidden="1">
      <c r="A1161" s="20" t="s">
        <v>843</v>
      </c>
      <c r="B1161" s="23">
        <v>0</v>
      </c>
    </row>
    <row r="1162" spans="1:2" hidden="1">
      <c r="A1162" s="20" t="s">
        <v>21</v>
      </c>
      <c r="B1162" s="23">
        <v>0</v>
      </c>
    </row>
    <row r="1163" spans="1:2">
      <c r="A1163" s="25" t="s">
        <v>844</v>
      </c>
      <c r="B1163" s="131">
        <v>461</v>
      </c>
    </row>
    <row r="1164" spans="1:2">
      <c r="A1164" s="28" t="s">
        <v>845</v>
      </c>
      <c r="B1164" s="131">
        <f>SUM(B1165:B1170)</f>
        <v>1313</v>
      </c>
    </row>
    <row r="1165" spans="1:2">
      <c r="A1165" s="25" t="s">
        <v>12</v>
      </c>
      <c r="B1165" s="131">
        <v>788</v>
      </c>
    </row>
    <row r="1166" spans="1:2" hidden="1">
      <c r="A1166" s="20" t="s">
        <v>13</v>
      </c>
      <c r="B1166" s="23">
        <v>0</v>
      </c>
    </row>
    <row r="1167" spans="1:2" hidden="1">
      <c r="A1167" s="20" t="s">
        <v>14</v>
      </c>
      <c r="B1167" s="23">
        <v>0</v>
      </c>
    </row>
    <row r="1168" spans="1:2" hidden="1">
      <c r="A1168" s="20" t="s">
        <v>846</v>
      </c>
      <c r="B1168" s="23">
        <v>0</v>
      </c>
    </row>
    <row r="1169" spans="1:2" hidden="1">
      <c r="A1169" s="20" t="s">
        <v>847</v>
      </c>
      <c r="B1169" s="23">
        <v>0</v>
      </c>
    </row>
    <row r="1170" spans="1:2">
      <c r="A1170" s="25" t="s">
        <v>848</v>
      </c>
      <c r="B1170" s="131">
        <v>525</v>
      </c>
    </row>
    <row r="1171" spans="1:2">
      <c r="A1171" s="28" t="s">
        <v>849</v>
      </c>
      <c r="B1171" s="131">
        <f>SUM(B1172:B1176)</f>
        <v>56</v>
      </c>
    </row>
    <row r="1172" spans="1:2" hidden="1">
      <c r="A1172" s="20" t="s">
        <v>12</v>
      </c>
      <c r="B1172" s="23">
        <v>0</v>
      </c>
    </row>
    <row r="1173" spans="1:2" hidden="1">
      <c r="A1173" s="20" t="s">
        <v>13</v>
      </c>
      <c r="B1173" s="23">
        <v>0</v>
      </c>
    </row>
    <row r="1174" spans="1:2" hidden="1">
      <c r="A1174" s="20" t="s">
        <v>14</v>
      </c>
      <c r="B1174" s="23">
        <v>0</v>
      </c>
    </row>
    <row r="1175" spans="1:2" hidden="1">
      <c r="A1175" s="20" t="s">
        <v>850</v>
      </c>
      <c r="B1175" s="23">
        <v>0</v>
      </c>
    </row>
    <row r="1176" spans="1:2">
      <c r="A1176" s="25" t="s">
        <v>851</v>
      </c>
      <c r="B1176" s="131">
        <v>56</v>
      </c>
    </row>
    <row r="1177" spans="1:2">
      <c r="A1177" s="28" t="s">
        <v>852</v>
      </c>
      <c r="B1177" s="131">
        <f>SUM(B1178:B1179)</f>
        <v>980</v>
      </c>
    </row>
    <row r="1178" spans="1:2">
      <c r="A1178" s="25" t="s">
        <v>853</v>
      </c>
      <c r="B1178" s="131">
        <v>440</v>
      </c>
    </row>
    <row r="1179" spans="1:2">
      <c r="A1179" s="25" t="s">
        <v>854</v>
      </c>
      <c r="B1179" s="131">
        <v>540</v>
      </c>
    </row>
    <row r="1180" spans="1:2" hidden="1">
      <c r="A1180" s="22" t="s">
        <v>855</v>
      </c>
      <c r="B1180" s="21">
        <f>SUM(B1181,B1188,B1198,B1204,B1207)</f>
        <v>0</v>
      </c>
    </row>
    <row r="1181" spans="1:2" hidden="1">
      <c r="A1181" s="22" t="s">
        <v>856</v>
      </c>
      <c r="B1181" s="21">
        <f>SUM(B1182:B1187)</f>
        <v>0</v>
      </c>
    </row>
    <row r="1182" spans="1:2" hidden="1">
      <c r="A1182" s="20" t="s">
        <v>12</v>
      </c>
      <c r="B1182" s="23">
        <v>0</v>
      </c>
    </row>
    <row r="1183" spans="1:2" hidden="1">
      <c r="A1183" s="20" t="s">
        <v>13</v>
      </c>
      <c r="B1183" s="23">
        <v>0</v>
      </c>
    </row>
    <row r="1184" spans="1:2" hidden="1">
      <c r="A1184" s="20" t="s">
        <v>14</v>
      </c>
      <c r="B1184" s="23">
        <v>0</v>
      </c>
    </row>
    <row r="1185" spans="1:2" hidden="1">
      <c r="A1185" s="20" t="s">
        <v>857</v>
      </c>
      <c r="B1185" s="23">
        <v>0</v>
      </c>
    </row>
    <row r="1186" spans="1:2" hidden="1">
      <c r="A1186" s="20" t="s">
        <v>21</v>
      </c>
      <c r="B1186" s="23">
        <v>0</v>
      </c>
    </row>
    <row r="1187" spans="1:2" hidden="1">
      <c r="A1187" s="20" t="s">
        <v>858</v>
      </c>
      <c r="B1187" s="23">
        <v>0</v>
      </c>
    </row>
    <row r="1188" spans="1:2" hidden="1">
      <c r="A1188" s="22" t="s">
        <v>859</v>
      </c>
      <c r="B1188" s="21">
        <f>SUM(B1189:B1197)</f>
        <v>0</v>
      </c>
    </row>
    <row r="1189" spans="1:2" hidden="1">
      <c r="A1189" s="20" t="s">
        <v>860</v>
      </c>
      <c r="B1189" s="23">
        <v>0</v>
      </c>
    </row>
    <row r="1190" spans="1:2" hidden="1">
      <c r="A1190" s="20" t="s">
        <v>861</v>
      </c>
      <c r="B1190" s="23">
        <v>0</v>
      </c>
    </row>
    <row r="1191" spans="1:2" hidden="1">
      <c r="A1191" s="20" t="s">
        <v>862</v>
      </c>
      <c r="B1191" s="23">
        <v>0</v>
      </c>
    </row>
    <row r="1192" spans="1:2" hidden="1">
      <c r="A1192" s="20" t="s">
        <v>863</v>
      </c>
      <c r="B1192" s="23">
        <v>0</v>
      </c>
    </row>
    <row r="1193" spans="1:2" hidden="1">
      <c r="A1193" s="20" t="s">
        <v>864</v>
      </c>
      <c r="B1193" s="23">
        <v>0</v>
      </c>
    </row>
    <row r="1194" spans="1:2" hidden="1">
      <c r="A1194" s="20" t="s">
        <v>865</v>
      </c>
      <c r="B1194" s="23">
        <v>0</v>
      </c>
    </row>
    <row r="1195" spans="1:2" hidden="1">
      <c r="A1195" s="20" t="s">
        <v>866</v>
      </c>
      <c r="B1195" s="23">
        <v>0</v>
      </c>
    </row>
    <row r="1196" spans="1:2" hidden="1">
      <c r="A1196" s="20" t="s">
        <v>867</v>
      </c>
      <c r="B1196" s="23">
        <v>0</v>
      </c>
    </row>
    <row r="1197" spans="1:2" hidden="1">
      <c r="A1197" s="20" t="s">
        <v>868</v>
      </c>
      <c r="B1197" s="23">
        <v>0</v>
      </c>
    </row>
    <row r="1198" spans="1:2" hidden="1">
      <c r="A1198" s="22" t="s">
        <v>869</v>
      </c>
      <c r="B1198" s="21">
        <f>SUM(B1199:B1203)</f>
        <v>0</v>
      </c>
    </row>
    <row r="1199" spans="1:2" hidden="1">
      <c r="A1199" s="20" t="s">
        <v>870</v>
      </c>
      <c r="B1199" s="23">
        <v>0</v>
      </c>
    </row>
    <row r="1200" spans="1:2" hidden="1">
      <c r="A1200" s="20" t="s">
        <v>871</v>
      </c>
      <c r="B1200" s="23">
        <v>0</v>
      </c>
    </row>
    <row r="1201" spans="1:2" hidden="1">
      <c r="A1201" s="20" t="s">
        <v>872</v>
      </c>
      <c r="B1201" s="23">
        <v>0</v>
      </c>
    </row>
    <row r="1202" spans="1:2" hidden="1">
      <c r="A1202" s="20" t="s">
        <v>873</v>
      </c>
      <c r="B1202" s="23">
        <v>0</v>
      </c>
    </row>
    <row r="1203" spans="1:2" hidden="1">
      <c r="A1203" s="20" t="s">
        <v>874</v>
      </c>
      <c r="B1203" s="23">
        <v>0</v>
      </c>
    </row>
    <row r="1204" spans="1:2" hidden="1">
      <c r="A1204" s="22" t="s">
        <v>875</v>
      </c>
      <c r="B1204" s="21">
        <f>SUM(B1205:B1206)</f>
        <v>0</v>
      </c>
    </row>
    <row r="1205" spans="1:2" hidden="1">
      <c r="A1205" s="20" t="s">
        <v>876</v>
      </c>
      <c r="B1205" s="23">
        <v>0</v>
      </c>
    </row>
    <row r="1206" spans="1:2" hidden="1">
      <c r="A1206" s="20" t="s">
        <v>877</v>
      </c>
      <c r="B1206" s="23">
        <v>0</v>
      </c>
    </row>
    <row r="1207" spans="1:2" hidden="1">
      <c r="A1207" s="22" t="s">
        <v>878</v>
      </c>
      <c r="B1207" s="21">
        <f>B1208</f>
        <v>0</v>
      </c>
    </row>
    <row r="1208" spans="1:2" hidden="1">
      <c r="A1208" s="20" t="s">
        <v>879</v>
      </c>
      <c r="B1208" s="23">
        <v>0</v>
      </c>
    </row>
    <row r="1209" spans="1:2" hidden="1">
      <c r="A1209" s="22" t="s">
        <v>880</v>
      </c>
      <c r="B1209" s="21">
        <f>SUM(B1210:B1218)</f>
        <v>0</v>
      </c>
    </row>
    <row r="1210" spans="1:2" hidden="1">
      <c r="A1210" s="22" t="s">
        <v>881</v>
      </c>
      <c r="B1210" s="23">
        <v>0</v>
      </c>
    </row>
    <row r="1211" spans="1:2" hidden="1">
      <c r="A1211" s="22" t="s">
        <v>882</v>
      </c>
      <c r="B1211" s="23">
        <v>0</v>
      </c>
    </row>
    <row r="1212" spans="1:2" hidden="1">
      <c r="A1212" s="22" t="s">
        <v>883</v>
      </c>
      <c r="B1212" s="23">
        <v>0</v>
      </c>
    </row>
    <row r="1213" spans="1:2" hidden="1">
      <c r="A1213" s="22" t="s">
        <v>884</v>
      </c>
      <c r="B1213" s="23">
        <v>0</v>
      </c>
    </row>
    <row r="1214" spans="1:2" hidden="1">
      <c r="A1214" s="22" t="s">
        <v>885</v>
      </c>
      <c r="B1214" s="23">
        <v>0</v>
      </c>
    </row>
    <row r="1215" spans="1:2" hidden="1">
      <c r="A1215" s="22" t="s">
        <v>632</v>
      </c>
      <c r="B1215" s="23">
        <v>0</v>
      </c>
    </row>
    <row r="1216" spans="1:2" hidden="1">
      <c r="A1216" s="22" t="s">
        <v>886</v>
      </c>
      <c r="B1216" s="23">
        <v>0</v>
      </c>
    </row>
    <row r="1217" spans="1:2" hidden="1">
      <c r="A1217" s="22" t="s">
        <v>887</v>
      </c>
      <c r="B1217" s="23">
        <v>0</v>
      </c>
    </row>
    <row r="1218" spans="1:2" hidden="1">
      <c r="A1218" s="22" t="s">
        <v>888</v>
      </c>
      <c r="B1218" s="23">
        <v>0</v>
      </c>
    </row>
    <row r="1219" spans="1:2">
      <c r="A1219" s="28" t="s">
        <v>1191</v>
      </c>
      <c r="B1219" s="131">
        <f>SUM(B1220,B1240,B1259,B1268,B1281,B1296)</f>
        <v>7672</v>
      </c>
    </row>
    <row r="1220" spans="1:2">
      <c r="A1220" s="28" t="s">
        <v>889</v>
      </c>
      <c r="B1220" s="131">
        <f>SUM(B1221:B1239)</f>
        <v>7371</v>
      </c>
    </row>
    <row r="1221" spans="1:2">
      <c r="A1221" s="25" t="s">
        <v>12</v>
      </c>
      <c r="B1221" s="131">
        <v>388</v>
      </c>
    </row>
    <row r="1222" spans="1:2">
      <c r="A1222" s="25" t="s">
        <v>13</v>
      </c>
      <c r="B1222" s="131">
        <v>1306</v>
      </c>
    </row>
    <row r="1223" spans="1:2" hidden="1">
      <c r="A1223" s="20" t="s">
        <v>14</v>
      </c>
      <c r="B1223" s="23">
        <v>0</v>
      </c>
    </row>
    <row r="1224" spans="1:2" hidden="1">
      <c r="A1224" s="20" t="s">
        <v>890</v>
      </c>
      <c r="B1224" s="23">
        <v>0</v>
      </c>
    </row>
    <row r="1225" spans="1:2" hidden="1">
      <c r="A1225" s="20" t="s">
        <v>891</v>
      </c>
      <c r="B1225" s="23">
        <v>0</v>
      </c>
    </row>
    <row r="1226" spans="1:2" hidden="1">
      <c r="A1226" s="20" t="s">
        <v>892</v>
      </c>
      <c r="B1226" s="23">
        <v>0</v>
      </c>
    </row>
    <row r="1227" spans="1:2" hidden="1">
      <c r="A1227" s="20" t="s">
        <v>893</v>
      </c>
      <c r="B1227" s="23">
        <v>0</v>
      </c>
    </row>
    <row r="1228" spans="1:2" hidden="1">
      <c r="A1228" s="20" t="s">
        <v>894</v>
      </c>
      <c r="B1228" s="23">
        <v>0</v>
      </c>
    </row>
    <row r="1229" spans="1:2" hidden="1">
      <c r="A1229" s="20" t="s">
        <v>895</v>
      </c>
      <c r="B1229" s="23">
        <v>0</v>
      </c>
    </row>
    <row r="1230" spans="1:2">
      <c r="A1230" s="25" t="s">
        <v>896</v>
      </c>
      <c r="B1230" s="131">
        <v>929</v>
      </c>
    </row>
    <row r="1231" spans="1:2">
      <c r="A1231" s="25" t="s">
        <v>897</v>
      </c>
      <c r="B1231" s="131">
        <v>10</v>
      </c>
    </row>
    <row r="1232" spans="1:2" hidden="1">
      <c r="A1232" s="20" t="s">
        <v>898</v>
      </c>
      <c r="B1232" s="23">
        <v>0</v>
      </c>
    </row>
    <row r="1233" spans="1:2" hidden="1">
      <c r="A1233" s="20" t="s">
        <v>1398</v>
      </c>
      <c r="B1233" s="23">
        <v>0</v>
      </c>
    </row>
    <row r="1234" spans="1:2" hidden="1">
      <c r="A1234" s="20" t="s">
        <v>899</v>
      </c>
      <c r="B1234" s="23">
        <v>0</v>
      </c>
    </row>
    <row r="1235" spans="1:2" hidden="1">
      <c r="A1235" s="20" t="s">
        <v>900</v>
      </c>
      <c r="B1235" s="23">
        <v>0</v>
      </c>
    </row>
    <row r="1236" spans="1:2" hidden="1">
      <c r="A1236" s="20" t="s">
        <v>901</v>
      </c>
      <c r="B1236" s="23">
        <v>0</v>
      </c>
    </row>
    <row r="1237" spans="1:2" hidden="1">
      <c r="A1237" s="20" t="s">
        <v>902</v>
      </c>
      <c r="B1237" s="23">
        <v>0</v>
      </c>
    </row>
    <row r="1238" spans="1:2">
      <c r="A1238" s="25" t="s">
        <v>21</v>
      </c>
      <c r="B1238" s="131">
        <v>1090</v>
      </c>
    </row>
    <row r="1239" spans="1:2">
      <c r="A1239" s="25" t="s">
        <v>903</v>
      </c>
      <c r="B1239" s="131">
        <v>3648</v>
      </c>
    </row>
    <row r="1240" spans="1:2" hidden="1">
      <c r="A1240" s="22" t="s">
        <v>904</v>
      </c>
      <c r="B1240" s="21">
        <f>SUM(B1241:B1258)</f>
        <v>0</v>
      </c>
    </row>
    <row r="1241" spans="1:2" hidden="1">
      <c r="A1241" s="20" t="s">
        <v>12</v>
      </c>
      <c r="B1241" s="23">
        <v>0</v>
      </c>
    </row>
    <row r="1242" spans="1:2" hidden="1">
      <c r="A1242" s="20" t="s">
        <v>13</v>
      </c>
      <c r="B1242" s="23">
        <v>0</v>
      </c>
    </row>
    <row r="1243" spans="1:2" hidden="1">
      <c r="A1243" s="20" t="s">
        <v>14</v>
      </c>
      <c r="B1243" s="23">
        <v>0</v>
      </c>
    </row>
    <row r="1244" spans="1:2" hidden="1">
      <c r="A1244" s="20" t="s">
        <v>905</v>
      </c>
      <c r="B1244" s="23">
        <v>0</v>
      </c>
    </row>
    <row r="1245" spans="1:2" hidden="1">
      <c r="A1245" s="20" t="s">
        <v>906</v>
      </c>
      <c r="B1245" s="23">
        <v>0</v>
      </c>
    </row>
    <row r="1246" spans="1:2" hidden="1">
      <c r="A1246" s="20" t="s">
        <v>907</v>
      </c>
      <c r="B1246" s="23">
        <v>0</v>
      </c>
    </row>
    <row r="1247" spans="1:2" hidden="1">
      <c r="A1247" s="20" t="s">
        <v>908</v>
      </c>
      <c r="B1247" s="23">
        <v>0</v>
      </c>
    </row>
    <row r="1248" spans="1:2" hidden="1">
      <c r="A1248" s="20" t="s">
        <v>909</v>
      </c>
      <c r="B1248" s="23">
        <v>0</v>
      </c>
    </row>
    <row r="1249" spans="1:2" hidden="1">
      <c r="A1249" s="20" t="s">
        <v>910</v>
      </c>
      <c r="B1249" s="23">
        <v>0</v>
      </c>
    </row>
    <row r="1250" spans="1:2" hidden="1">
      <c r="A1250" s="20" t="s">
        <v>911</v>
      </c>
      <c r="B1250" s="23">
        <v>0</v>
      </c>
    </row>
    <row r="1251" spans="1:2" hidden="1">
      <c r="A1251" s="20" t="s">
        <v>912</v>
      </c>
      <c r="B1251" s="23">
        <v>0</v>
      </c>
    </row>
    <row r="1252" spans="1:2" hidden="1">
      <c r="A1252" s="20" t="s">
        <v>913</v>
      </c>
      <c r="B1252" s="23">
        <v>0</v>
      </c>
    </row>
    <row r="1253" spans="1:2" hidden="1">
      <c r="A1253" s="20" t="s">
        <v>914</v>
      </c>
      <c r="B1253" s="23">
        <v>0</v>
      </c>
    </row>
    <row r="1254" spans="1:2" hidden="1">
      <c r="A1254" s="20" t="s">
        <v>915</v>
      </c>
      <c r="B1254" s="23">
        <v>0</v>
      </c>
    </row>
    <row r="1255" spans="1:2" hidden="1">
      <c r="A1255" s="20" t="s">
        <v>916</v>
      </c>
      <c r="B1255" s="23">
        <v>0</v>
      </c>
    </row>
    <row r="1256" spans="1:2" hidden="1">
      <c r="A1256" s="20" t="s">
        <v>917</v>
      </c>
      <c r="B1256" s="23">
        <v>0</v>
      </c>
    </row>
    <row r="1257" spans="1:2" hidden="1">
      <c r="A1257" s="20" t="s">
        <v>21</v>
      </c>
      <c r="B1257" s="23">
        <v>0</v>
      </c>
    </row>
    <row r="1258" spans="1:2" hidden="1">
      <c r="A1258" s="20" t="s">
        <v>918</v>
      </c>
      <c r="B1258" s="23">
        <v>0</v>
      </c>
    </row>
    <row r="1259" spans="1:2" hidden="1">
      <c r="A1259" s="22" t="s">
        <v>919</v>
      </c>
      <c r="B1259" s="21">
        <f>SUM(B1260:B1267)</f>
        <v>0</v>
      </c>
    </row>
    <row r="1260" spans="1:2" hidden="1">
      <c r="A1260" s="20" t="s">
        <v>12</v>
      </c>
      <c r="B1260" s="23">
        <v>0</v>
      </c>
    </row>
    <row r="1261" spans="1:2" hidden="1">
      <c r="A1261" s="20" t="s">
        <v>13</v>
      </c>
      <c r="B1261" s="23">
        <v>0</v>
      </c>
    </row>
    <row r="1262" spans="1:2" hidden="1">
      <c r="A1262" s="20" t="s">
        <v>14</v>
      </c>
      <c r="B1262" s="23">
        <v>0</v>
      </c>
    </row>
    <row r="1263" spans="1:2" hidden="1">
      <c r="A1263" s="20" t="s">
        <v>920</v>
      </c>
      <c r="B1263" s="23">
        <v>0</v>
      </c>
    </row>
    <row r="1264" spans="1:2" hidden="1">
      <c r="A1264" s="20" t="s">
        <v>921</v>
      </c>
      <c r="B1264" s="23">
        <v>0</v>
      </c>
    </row>
    <row r="1265" spans="1:2" hidden="1">
      <c r="A1265" s="20" t="s">
        <v>922</v>
      </c>
      <c r="B1265" s="23">
        <v>0</v>
      </c>
    </row>
    <row r="1266" spans="1:2" hidden="1">
      <c r="A1266" s="20" t="s">
        <v>21</v>
      </c>
      <c r="B1266" s="23">
        <v>0</v>
      </c>
    </row>
    <row r="1267" spans="1:2" hidden="1">
      <c r="A1267" s="20" t="s">
        <v>923</v>
      </c>
      <c r="B1267" s="23">
        <v>0</v>
      </c>
    </row>
    <row r="1268" spans="1:2" hidden="1">
      <c r="A1268" s="22" t="s">
        <v>924</v>
      </c>
      <c r="B1268" s="21">
        <f>SUM(B1269:B1280)</f>
        <v>0</v>
      </c>
    </row>
    <row r="1269" spans="1:2" hidden="1">
      <c r="A1269" s="20" t="s">
        <v>12</v>
      </c>
      <c r="B1269" s="23">
        <v>0</v>
      </c>
    </row>
    <row r="1270" spans="1:2" hidden="1">
      <c r="A1270" s="20" t="s">
        <v>13</v>
      </c>
      <c r="B1270" s="23">
        <v>0</v>
      </c>
    </row>
    <row r="1271" spans="1:2" hidden="1">
      <c r="A1271" s="20" t="s">
        <v>14</v>
      </c>
      <c r="B1271" s="23">
        <v>0</v>
      </c>
    </row>
    <row r="1272" spans="1:2" hidden="1">
      <c r="A1272" s="20" t="s">
        <v>925</v>
      </c>
      <c r="B1272" s="23">
        <v>0</v>
      </c>
    </row>
    <row r="1273" spans="1:2" hidden="1">
      <c r="A1273" s="20" t="s">
        <v>926</v>
      </c>
      <c r="B1273" s="23">
        <v>0</v>
      </c>
    </row>
    <row r="1274" spans="1:2" hidden="1">
      <c r="A1274" s="20" t="s">
        <v>927</v>
      </c>
      <c r="B1274" s="23">
        <v>0</v>
      </c>
    </row>
    <row r="1275" spans="1:2" hidden="1">
      <c r="A1275" s="20" t="s">
        <v>928</v>
      </c>
      <c r="B1275" s="23">
        <v>0</v>
      </c>
    </row>
    <row r="1276" spans="1:2" hidden="1">
      <c r="A1276" s="20" t="s">
        <v>929</v>
      </c>
      <c r="B1276" s="23">
        <v>0</v>
      </c>
    </row>
    <row r="1277" spans="1:2" hidden="1">
      <c r="A1277" s="20" t="s">
        <v>930</v>
      </c>
      <c r="B1277" s="23">
        <v>0</v>
      </c>
    </row>
    <row r="1278" spans="1:2" hidden="1">
      <c r="A1278" s="20" t="s">
        <v>931</v>
      </c>
      <c r="B1278" s="23">
        <v>0</v>
      </c>
    </row>
    <row r="1279" spans="1:2" hidden="1">
      <c r="A1279" s="20" t="s">
        <v>932</v>
      </c>
      <c r="B1279" s="23">
        <v>0</v>
      </c>
    </row>
    <row r="1280" spans="1:2" hidden="1">
      <c r="A1280" s="20" t="s">
        <v>933</v>
      </c>
      <c r="B1280" s="23">
        <v>0</v>
      </c>
    </row>
    <row r="1281" spans="1:2">
      <c r="A1281" s="28" t="s">
        <v>934</v>
      </c>
      <c r="B1281" s="131">
        <f>SUM(B1282:B1295)</f>
        <v>301</v>
      </c>
    </row>
    <row r="1282" spans="1:2" hidden="1">
      <c r="A1282" s="20" t="s">
        <v>12</v>
      </c>
      <c r="B1282" s="23">
        <v>0</v>
      </c>
    </row>
    <row r="1283" spans="1:2" hidden="1">
      <c r="A1283" s="20" t="s">
        <v>13</v>
      </c>
      <c r="B1283" s="23">
        <v>0</v>
      </c>
    </row>
    <row r="1284" spans="1:2" hidden="1">
      <c r="A1284" s="20" t="s">
        <v>14</v>
      </c>
      <c r="B1284" s="23">
        <v>0</v>
      </c>
    </row>
    <row r="1285" spans="1:2">
      <c r="A1285" s="25" t="s">
        <v>935</v>
      </c>
      <c r="B1285" s="131">
        <v>178</v>
      </c>
    </row>
    <row r="1286" spans="1:2" hidden="1">
      <c r="A1286" s="20" t="s">
        <v>936</v>
      </c>
      <c r="B1286" s="23">
        <v>0</v>
      </c>
    </row>
    <row r="1287" spans="1:2" hidden="1">
      <c r="A1287" s="20" t="s">
        <v>937</v>
      </c>
      <c r="B1287" s="23">
        <v>0</v>
      </c>
    </row>
    <row r="1288" spans="1:2" hidden="1">
      <c r="A1288" s="20" t="s">
        <v>938</v>
      </c>
      <c r="B1288" s="23">
        <v>0</v>
      </c>
    </row>
    <row r="1289" spans="1:2">
      <c r="A1289" s="25" t="s">
        <v>939</v>
      </c>
      <c r="B1289" s="131">
        <v>93</v>
      </c>
    </row>
    <row r="1290" spans="1:2" hidden="1">
      <c r="A1290" s="20" t="s">
        <v>940</v>
      </c>
      <c r="B1290" s="23">
        <v>0</v>
      </c>
    </row>
    <row r="1291" spans="1:2" hidden="1">
      <c r="A1291" s="20" t="s">
        <v>941</v>
      </c>
      <c r="B1291" s="23">
        <v>0</v>
      </c>
    </row>
    <row r="1292" spans="1:2" hidden="1">
      <c r="A1292" s="20" t="s">
        <v>942</v>
      </c>
      <c r="B1292" s="23">
        <v>0</v>
      </c>
    </row>
    <row r="1293" spans="1:2" hidden="1">
      <c r="A1293" s="20" t="s">
        <v>943</v>
      </c>
      <c r="B1293" s="23">
        <v>0</v>
      </c>
    </row>
    <row r="1294" spans="1:2" hidden="1">
      <c r="A1294" s="20" t="s">
        <v>944</v>
      </c>
      <c r="B1294" s="23">
        <v>0</v>
      </c>
    </row>
    <row r="1295" spans="1:2">
      <c r="A1295" s="25" t="s">
        <v>945</v>
      </c>
      <c r="B1295" s="131">
        <v>30</v>
      </c>
    </row>
    <row r="1296" spans="1:2" hidden="1">
      <c r="A1296" s="22" t="s">
        <v>946</v>
      </c>
      <c r="B1296" s="21">
        <f>B1297</f>
        <v>0</v>
      </c>
    </row>
    <row r="1297" spans="1:2" hidden="1">
      <c r="A1297" s="20" t="s">
        <v>947</v>
      </c>
      <c r="B1297" s="23">
        <v>0</v>
      </c>
    </row>
    <row r="1298" spans="1:2">
      <c r="A1298" s="28" t="s">
        <v>1192</v>
      </c>
      <c r="B1298" s="131">
        <f>SUM(B1299,B1308,B1312)</f>
        <v>21506</v>
      </c>
    </row>
    <row r="1299" spans="1:2">
      <c r="A1299" s="28" t="s">
        <v>948</v>
      </c>
      <c r="B1299" s="131">
        <f>SUM(B1300:B1307)</f>
        <v>12932</v>
      </c>
    </row>
    <row r="1300" spans="1:2">
      <c r="A1300" s="25" t="s">
        <v>949</v>
      </c>
      <c r="B1300" s="131">
        <v>2546</v>
      </c>
    </row>
    <row r="1301" spans="1:2" hidden="1">
      <c r="A1301" s="20" t="s">
        <v>950</v>
      </c>
      <c r="B1301" s="23">
        <v>0</v>
      </c>
    </row>
    <row r="1302" spans="1:2">
      <c r="A1302" s="25" t="s">
        <v>951</v>
      </c>
      <c r="B1302" s="131">
        <v>2647</v>
      </c>
    </row>
    <row r="1303" spans="1:2" hidden="1">
      <c r="A1303" s="20" t="s">
        <v>952</v>
      </c>
      <c r="B1303" s="23">
        <v>0</v>
      </c>
    </row>
    <row r="1304" spans="1:2">
      <c r="A1304" s="25" t="s">
        <v>953</v>
      </c>
      <c r="B1304" s="131">
        <v>1356</v>
      </c>
    </row>
    <row r="1305" spans="1:2" hidden="1">
      <c r="A1305" s="20" t="s">
        <v>954</v>
      </c>
      <c r="B1305" s="23">
        <v>0</v>
      </c>
    </row>
    <row r="1306" spans="1:2">
      <c r="A1306" s="25" t="s">
        <v>955</v>
      </c>
      <c r="B1306" s="131">
        <v>45</v>
      </c>
    </row>
    <row r="1307" spans="1:2">
      <c r="A1307" s="25" t="s">
        <v>956</v>
      </c>
      <c r="B1307" s="131">
        <v>6338</v>
      </c>
    </row>
    <row r="1308" spans="1:2">
      <c r="A1308" s="28" t="s">
        <v>957</v>
      </c>
      <c r="B1308" s="131">
        <f>SUM(B1309:B1311)</f>
        <v>8574</v>
      </c>
    </row>
    <row r="1309" spans="1:2">
      <c r="A1309" s="25" t="s">
        <v>958</v>
      </c>
      <c r="B1309" s="131">
        <v>8574</v>
      </c>
    </row>
    <row r="1310" spans="1:2" hidden="1">
      <c r="A1310" s="20" t="s">
        <v>959</v>
      </c>
      <c r="B1310" s="23">
        <v>0</v>
      </c>
    </row>
    <row r="1311" spans="1:2" hidden="1">
      <c r="A1311" s="20" t="s">
        <v>960</v>
      </c>
      <c r="B1311" s="23">
        <v>0</v>
      </c>
    </row>
    <row r="1312" spans="1:2" hidden="1">
      <c r="A1312" s="22" t="s">
        <v>961</v>
      </c>
      <c r="B1312" s="21">
        <f>SUM(B1313:B1315)</f>
        <v>0</v>
      </c>
    </row>
    <row r="1313" spans="1:2" hidden="1">
      <c r="A1313" s="20" t="s">
        <v>962</v>
      </c>
      <c r="B1313" s="23">
        <v>0</v>
      </c>
    </row>
    <row r="1314" spans="1:2" hidden="1">
      <c r="A1314" s="20" t="s">
        <v>963</v>
      </c>
      <c r="B1314" s="23">
        <v>0</v>
      </c>
    </row>
    <row r="1315" spans="1:2" hidden="1">
      <c r="A1315" s="20" t="s">
        <v>964</v>
      </c>
      <c r="B1315" s="23">
        <v>0</v>
      </c>
    </row>
    <row r="1316" spans="1:2">
      <c r="A1316" s="28" t="s">
        <v>1193</v>
      </c>
      <c r="B1316" s="131">
        <f>SUM(B1317,B1332,B1346,B1351,B1357)</f>
        <v>504</v>
      </c>
    </row>
    <row r="1317" spans="1:2">
      <c r="A1317" s="28" t="s">
        <v>965</v>
      </c>
      <c r="B1317" s="131">
        <f>SUM(B1318:B1331)</f>
        <v>480</v>
      </c>
    </row>
    <row r="1318" spans="1:2">
      <c r="A1318" s="25" t="s">
        <v>12</v>
      </c>
      <c r="B1318" s="131">
        <v>207</v>
      </c>
    </row>
    <row r="1319" spans="1:2" hidden="1">
      <c r="A1319" s="20" t="s">
        <v>13</v>
      </c>
      <c r="B1319" s="23">
        <v>0</v>
      </c>
    </row>
    <row r="1320" spans="1:2" hidden="1">
      <c r="A1320" s="20" t="s">
        <v>14</v>
      </c>
      <c r="B1320" s="23">
        <v>0</v>
      </c>
    </row>
    <row r="1321" spans="1:2" hidden="1">
      <c r="A1321" s="20" t="s">
        <v>966</v>
      </c>
      <c r="B1321" s="23">
        <v>0</v>
      </c>
    </row>
    <row r="1322" spans="1:2" hidden="1">
      <c r="A1322" s="20" t="s">
        <v>967</v>
      </c>
      <c r="B1322" s="23">
        <v>0</v>
      </c>
    </row>
    <row r="1323" spans="1:2" hidden="1">
      <c r="A1323" s="20" t="s">
        <v>968</v>
      </c>
      <c r="B1323" s="23">
        <v>0</v>
      </c>
    </row>
    <row r="1324" spans="1:2" hidden="1">
      <c r="A1324" s="20" t="s">
        <v>969</v>
      </c>
      <c r="B1324" s="23">
        <v>0</v>
      </c>
    </row>
    <row r="1325" spans="1:2" hidden="1">
      <c r="A1325" s="20" t="s">
        <v>970</v>
      </c>
      <c r="B1325" s="23">
        <v>0</v>
      </c>
    </row>
    <row r="1326" spans="1:2" hidden="1">
      <c r="A1326" s="20" t="s">
        <v>971</v>
      </c>
      <c r="B1326" s="23">
        <v>0</v>
      </c>
    </row>
    <row r="1327" spans="1:2" hidden="1">
      <c r="A1327" s="20" t="s">
        <v>972</v>
      </c>
      <c r="B1327" s="23">
        <v>0</v>
      </c>
    </row>
    <row r="1328" spans="1:2" hidden="1">
      <c r="A1328" s="20" t="s">
        <v>973</v>
      </c>
      <c r="B1328" s="23">
        <v>0</v>
      </c>
    </row>
    <row r="1329" spans="1:2" hidden="1">
      <c r="A1329" s="20" t="s">
        <v>974</v>
      </c>
      <c r="B1329" s="23">
        <v>0</v>
      </c>
    </row>
    <row r="1330" spans="1:2" hidden="1">
      <c r="A1330" s="20" t="s">
        <v>21</v>
      </c>
      <c r="B1330" s="23">
        <v>0</v>
      </c>
    </row>
    <row r="1331" spans="1:2">
      <c r="A1331" s="25" t="s">
        <v>975</v>
      </c>
      <c r="B1331" s="131">
        <v>273</v>
      </c>
    </row>
    <row r="1332" spans="1:2">
      <c r="A1332" s="28" t="s">
        <v>976</v>
      </c>
      <c r="B1332" s="131">
        <f>SUM(B1333:B1345)</f>
        <v>24</v>
      </c>
    </row>
    <row r="1333" spans="1:2" hidden="1">
      <c r="A1333" s="20" t="s">
        <v>12</v>
      </c>
      <c r="B1333" s="23">
        <v>0</v>
      </c>
    </row>
    <row r="1334" spans="1:2" hidden="1">
      <c r="A1334" s="20" t="s">
        <v>13</v>
      </c>
      <c r="B1334" s="23">
        <v>0</v>
      </c>
    </row>
    <row r="1335" spans="1:2" hidden="1">
      <c r="A1335" s="20" t="s">
        <v>14</v>
      </c>
      <c r="B1335" s="23">
        <v>0</v>
      </c>
    </row>
    <row r="1336" spans="1:2" hidden="1">
      <c r="A1336" s="20" t="s">
        <v>977</v>
      </c>
      <c r="B1336" s="23">
        <v>0</v>
      </c>
    </row>
    <row r="1337" spans="1:2" hidden="1">
      <c r="A1337" s="20" t="s">
        <v>978</v>
      </c>
      <c r="B1337" s="23">
        <v>0</v>
      </c>
    </row>
    <row r="1338" spans="1:2" hidden="1">
      <c r="A1338" s="20" t="s">
        <v>979</v>
      </c>
      <c r="B1338" s="23">
        <v>0</v>
      </c>
    </row>
    <row r="1339" spans="1:2" hidden="1">
      <c r="A1339" s="20" t="s">
        <v>980</v>
      </c>
      <c r="B1339" s="23">
        <v>0</v>
      </c>
    </row>
    <row r="1340" spans="1:2" hidden="1">
      <c r="A1340" s="20" t="s">
        <v>981</v>
      </c>
      <c r="B1340" s="23">
        <v>0</v>
      </c>
    </row>
    <row r="1341" spans="1:2" hidden="1">
      <c r="A1341" s="20" t="s">
        <v>982</v>
      </c>
      <c r="B1341" s="23">
        <v>0</v>
      </c>
    </row>
    <row r="1342" spans="1:2">
      <c r="A1342" s="25" t="s">
        <v>983</v>
      </c>
      <c r="B1342" s="131">
        <v>24</v>
      </c>
    </row>
    <row r="1343" spans="1:2" hidden="1">
      <c r="A1343" s="20" t="s">
        <v>984</v>
      </c>
      <c r="B1343" s="23">
        <v>0</v>
      </c>
    </row>
    <row r="1344" spans="1:2" hidden="1">
      <c r="A1344" s="20" t="s">
        <v>21</v>
      </c>
      <c r="B1344" s="23">
        <v>0</v>
      </c>
    </row>
    <row r="1345" spans="1:2" hidden="1">
      <c r="A1345" s="20" t="s">
        <v>985</v>
      </c>
      <c r="B1345" s="23">
        <v>0</v>
      </c>
    </row>
    <row r="1346" spans="1:2" hidden="1">
      <c r="A1346" s="22" t="s">
        <v>986</v>
      </c>
      <c r="B1346" s="21">
        <f>SUM(B1347:B1350)</f>
        <v>0</v>
      </c>
    </row>
    <row r="1347" spans="1:2" hidden="1">
      <c r="A1347" s="20" t="s">
        <v>987</v>
      </c>
      <c r="B1347" s="23">
        <v>0</v>
      </c>
    </row>
    <row r="1348" spans="1:2" hidden="1">
      <c r="A1348" s="20" t="s">
        <v>988</v>
      </c>
      <c r="B1348" s="23">
        <v>0</v>
      </c>
    </row>
    <row r="1349" spans="1:2" hidden="1">
      <c r="A1349" s="20" t="s">
        <v>989</v>
      </c>
      <c r="B1349" s="23">
        <v>0</v>
      </c>
    </row>
    <row r="1350" spans="1:2" hidden="1">
      <c r="A1350" s="20" t="s">
        <v>990</v>
      </c>
      <c r="B1350" s="23">
        <v>0</v>
      </c>
    </row>
    <row r="1351" spans="1:2" hidden="1">
      <c r="A1351" s="22" t="s">
        <v>991</v>
      </c>
      <c r="B1351" s="21">
        <f>SUM(B1352:B1356)</f>
        <v>0</v>
      </c>
    </row>
    <row r="1352" spans="1:2" hidden="1">
      <c r="A1352" s="20" t="s">
        <v>992</v>
      </c>
      <c r="B1352" s="23">
        <v>0</v>
      </c>
    </row>
    <row r="1353" spans="1:2" hidden="1">
      <c r="A1353" s="20" t="s">
        <v>993</v>
      </c>
      <c r="B1353" s="23">
        <v>0</v>
      </c>
    </row>
    <row r="1354" spans="1:2" hidden="1">
      <c r="A1354" s="20" t="s">
        <v>994</v>
      </c>
      <c r="B1354" s="23">
        <v>0</v>
      </c>
    </row>
    <row r="1355" spans="1:2" hidden="1">
      <c r="A1355" s="20" t="s">
        <v>995</v>
      </c>
      <c r="B1355" s="23">
        <v>0</v>
      </c>
    </row>
    <row r="1356" spans="1:2" hidden="1">
      <c r="A1356" s="20" t="s">
        <v>996</v>
      </c>
      <c r="B1356" s="23">
        <v>0</v>
      </c>
    </row>
    <row r="1357" spans="1:2" hidden="1">
      <c r="A1357" s="22" t="s">
        <v>997</v>
      </c>
      <c r="B1357" s="21">
        <f>SUM(B1358:B1368)</f>
        <v>0</v>
      </c>
    </row>
    <row r="1358" spans="1:2" hidden="1">
      <c r="A1358" s="20" t="s">
        <v>998</v>
      </c>
      <c r="B1358" s="23">
        <v>0</v>
      </c>
    </row>
    <row r="1359" spans="1:2" hidden="1">
      <c r="A1359" s="20" t="s">
        <v>999</v>
      </c>
      <c r="B1359" s="23">
        <v>0</v>
      </c>
    </row>
    <row r="1360" spans="1:2" hidden="1">
      <c r="A1360" s="20" t="s">
        <v>1000</v>
      </c>
      <c r="B1360" s="23">
        <v>0</v>
      </c>
    </row>
    <row r="1361" spans="1:2" hidden="1">
      <c r="A1361" s="20" t="s">
        <v>1001</v>
      </c>
      <c r="B1361" s="23">
        <v>0</v>
      </c>
    </row>
    <row r="1362" spans="1:2" hidden="1">
      <c r="A1362" s="20" t="s">
        <v>1002</v>
      </c>
      <c r="B1362" s="23">
        <v>0</v>
      </c>
    </row>
    <row r="1363" spans="1:2" hidden="1">
      <c r="A1363" s="20" t="s">
        <v>1003</v>
      </c>
      <c r="B1363" s="23">
        <v>0</v>
      </c>
    </row>
    <row r="1364" spans="1:2" hidden="1">
      <c r="A1364" s="20" t="s">
        <v>1004</v>
      </c>
      <c r="B1364" s="23">
        <v>0</v>
      </c>
    </row>
    <row r="1365" spans="1:2" hidden="1">
      <c r="A1365" s="20" t="s">
        <v>1005</v>
      </c>
      <c r="B1365" s="23">
        <v>0</v>
      </c>
    </row>
    <row r="1366" spans="1:2" hidden="1">
      <c r="A1366" s="20" t="s">
        <v>1006</v>
      </c>
      <c r="B1366" s="23">
        <v>0</v>
      </c>
    </row>
    <row r="1367" spans="1:2" hidden="1">
      <c r="A1367" s="20" t="s">
        <v>1007</v>
      </c>
      <c r="B1367" s="23">
        <v>0</v>
      </c>
    </row>
    <row r="1368" spans="1:2" hidden="1">
      <c r="A1368" s="20" t="s">
        <v>1008</v>
      </c>
      <c r="B1368" s="23">
        <v>0</v>
      </c>
    </row>
    <row r="1369" spans="1:2" hidden="1">
      <c r="A1369" s="22" t="s">
        <v>1194</v>
      </c>
      <c r="B1369" s="21">
        <f>B1370</f>
        <v>0</v>
      </c>
    </row>
    <row r="1370" spans="1:2" hidden="1">
      <c r="A1370" s="22" t="s">
        <v>1009</v>
      </c>
      <c r="B1370" s="21">
        <f>B1371</f>
        <v>0</v>
      </c>
    </row>
    <row r="1371" spans="1:2" hidden="1">
      <c r="A1371" s="20" t="s">
        <v>1010</v>
      </c>
      <c r="B1371" s="23">
        <v>0</v>
      </c>
    </row>
    <row r="1372" spans="1:2">
      <c r="A1372" s="28" t="s">
        <v>1195</v>
      </c>
      <c r="B1372" s="131">
        <f>SUM(B1373,B1374,B1375)</f>
        <v>8672</v>
      </c>
    </row>
    <row r="1373" spans="1:2" hidden="1">
      <c r="A1373" s="22" t="s">
        <v>1011</v>
      </c>
      <c r="B1373" s="23">
        <v>0</v>
      </c>
    </row>
    <row r="1374" spans="1:2" hidden="1">
      <c r="A1374" s="22" t="s">
        <v>1012</v>
      </c>
      <c r="B1374" s="23">
        <v>0</v>
      </c>
    </row>
    <row r="1375" spans="1:2">
      <c r="A1375" s="28" t="s">
        <v>1013</v>
      </c>
      <c r="B1375" s="131">
        <f>SUM(B1376:B1379)</f>
        <v>8672</v>
      </c>
    </row>
    <row r="1376" spans="1:2">
      <c r="A1376" s="25" t="s">
        <v>1014</v>
      </c>
      <c r="B1376" s="131">
        <v>8672</v>
      </c>
    </row>
    <row r="1377" spans="1:2" hidden="1">
      <c r="A1377" s="20" t="s">
        <v>1015</v>
      </c>
      <c r="B1377" s="23">
        <v>0</v>
      </c>
    </row>
    <row r="1378" spans="1:2" hidden="1">
      <c r="A1378" s="20" t="s">
        <v>1016</v>
      </c>
      <c r="B1378" s="23">
        <v>0</v>
      </c>
    </row>
    <row r="1379" spans="1:2" hidden="1">
      <c r="A1379" s="20" t="s">
        <v>1017</v>
      </c>
      <c r="B1379" s="23">
        <v>0</v>
      </c>
    </row>
    <row r="1380" spans="1:2">
      <c r="A1380" s="28" t="s">
        <v>1018</v>
      </c>
      <c r="B1380" s="131">
        <f>B1381+B1382+B1383</f>
        <v>1</v>
      </c>
    </row>
    <row r="1381" spans="1:2" hidden="1">
      <c r="A1381" s="22" t="s">
        <v>1019</v>
      </c>
      <c r="B1381" s="23">
        <v>0</v>
      </c>
    </row>
    <row r="1382" spans="1:2" hidden="1">
      <c r="A1382" s="22" t="s">
        <v>1020</v>
      </c>
      <c r="B1382" s="23">
        <v>0</v>
      </c>
    </row>
    <row r="1383" spans="1:2">
      <c r="A1383" s="28" t="s">
        <v>1021</v>
      </c>
      <c r="B1383" s="131">
        <v>1</v>
      </c>
    </row>
  </sheetData>
  <autoFilter ref="A4:C1383">
    <filterColumn colId="1">
      <filters>
        <filter val="1"/>
        <filter val="1,000"/>
        <filter val="1,010"/>
        <filter val="1,012"/>
        <filter val="1,014"/>
        <filter val="1,015"/>
        <filter val="1,016"/>
        <filter val="1,021"/>
        <filter val="1,028"/>
        <filter val="1,061"/>
        <filter val="1,077"/>
        <filter val="1,090"/>
        <filter val="1,141"/>
        <filter val="1,178"/>
        <filter val="1,182"/>
        <filter val="1,200"/>
        <filter val="1,206"/>
        <filter val="1,244"/>
        <filter val="1,249"/>
        <filter val="1,294"/>
        <filter val="1,306"/>
        <filter val="1,313"/>
        <filter val="1,315"/>
        <filter val="1,326"/>
        <filter val="1,330"/>
        <filter val="1,356"/>
        <filter val="1,380"/>
        <filter val="1,442"/>
        <filter val="1,484"/>
        <filter val="1,512"/>
        <filter val="1,540"/>
        <filter val="1,554"/>
        <filter val="1,573"/>
        <filter val="1,576"/>
        <filter val="1,609"/>
        <filter val="1,610"/>
        <filter val="1,621"/>
        <filter val="1,650"/>
        <filter val="1,688"/>
        <filter val="1,755"/>
        <filter val="1,764"/>
        <filter val="1,822"/>
        <filter val="1,849"/>
        <filter val="1,855"/>
        <filter val="1,921"/>
        <filter val="1,940"/>
        <filter val="10"/>
        <filter val="10,801"/>
        <filter val="100"/>
        <filter val="101"/>
        <filter val="104"/>
        <filter val="104,367"/>
        <filter val="105,301"/>
        <filter val="106"/>
        <filter val="11,285"/>
        <filter val="11,624"/>
        <filter val="11,767"/>
        <filter val="11,790"/>
        <filter val="110"/>
        <filter val="118"/>
        <filter val="119"/>
        <filter val="12,230"/>
        <filter val="12,932"/>
        <filter val="121"/>
        <filter val="123"/>
        <filter val="125"/>
        <filter val="126"/>
        <filter val="128"/>
        <filter val="129"/>
        <filter val="13,500"/>
        <filter val="133"/>
        <filter val="136"/>
        <filter val="137"/>
        <filter val="14"/>
        <filter val="14,211"/>
        <filter val="14,260"/>
        <filter val="14,279"/>
        <filter val="14,748"/>
        <filter val="140"/>
        <filter val="147"/>
        <filter val="149"/>
        <filter val="15"/>
        <filter val="15,975"/>
        <filter val="150"/>
        <filter val="152"/>
        <filter val="153"/>
        <filter val="154"/>
        <filter val="155"/>
        <filter val="156"/>
        <filter val="157"/>
        <filter val="16,229"/>
        <filter val="162"/>
        <filter val="165"/>
        <filter val="171"/>
        <filter val="172"/>
        <filter val="176"/>
        <filter val="178"/>
        <filter val="185"/>
        <filter val="188"/>
        <filter val="19,249"/>
        <filter val="19,767"/>
        <filter val="191"/>
        <filter val="192"/>
        <filter val="193"/>
        <filter val="195"/>
        <filter val="198"/>
        <filter val="199"/>
        <filter val="2"/>
        <filter val="2,018"/>
        <filter val="2,031"/>
        <filter val="2,038"/>
        <filter val="2,189"/>
        <filter val="2,196"/>
        <filter val="2,224"/>
        <filter val="2,255"/>
        <filter val="2,335"/>
        <filter val="2,370"/>
        <filter val="2,378"/>
        <filter val="2,530"/>
        <filter val="2,546"/>
        <filter val="2,588"/>
        <filter val="2,647"/>
        <filter val="2,758"/>
        <filter val="2,786"/>
        <filter val="2,812"/>
        <filter val="20"/>
        <filter val="20,500"/>
        <filter val="200"/>
        <filter val="204"/>
        <filter val="206"/>
        <filter val="207"/>
        <filter val="21"/>
        <filter val="21,506"/>
        <filter val="212"/>
        <filter val="214"/>
        <filter val="218"/>
        <filter val="22"/>
        <filter val="220"/>
        <filter val="23"/>
        <filter val="234"/>
        <filter val="239"/>
        <filter val="24"/>
        <filter val="240"/>
        <filter val="241"/>
        <filter val="247"/>
        <filter val="248"/>
        <filter val="249"/>
        <filter val="25,996"/>
        <filter val="255"/>
        <filter val="257"/>
        <filter val="26"/>
        <filter val="260"/>
        <filter val="262"/>
        <filter val="267"/>
        <filter val="269"/>
        <filter val="27"/>
        <filter val="27,249"/>
        <filter val="271"/>
        <filter val="273"/>
        <filter val="28,576"/>
        <filter val="29"/>
        <filter val="29,056"/>
        <filter val="29,871"/>
        <filter val="292"/>
        <filter val="297"/>
        <filter val="3"/>
        <filter val="3,051"/>
        <filter val="3,084"/>
        <filter val="3,153"/>
        <filter val="3,179"/>
        <filter val="3,248"/>
        <filter val="3,400"/>
        <filter val="3,404"/>
        <filter val="3,442"/>
        <filter val="3,459"/>
        <filter val="3,640"/>
        <filter val="3,648"/>
        <filter val="3,765"/>
        <filter val="3,780"/>
        <filter val="3,975"/>
        <filter val="30"/>
        <filter val="301"/>
        <filter val="303"/>
        <filter val="315"/>
        <filter val="317"/>
        <filter val="32"/>
        <filter val="321"/>
        <filter val="322"/>
        <filter val="324"/>
        <filter val="325"/>
        <filter val="328"/>
        <filter val="329"/>
        <filter val="33,627"/>
        <filter val="330"/>
        <filter val="336"/>
        <filter val="34"/>
        <filter val="340"/>
        <filter val="344"/>
        <filter val="349"/>
        <filter val="35,596"/>
        <filter val="36,000"/>
        <filter val="369"/>
        <filter val="38"/>
        <filter val="381"/>
        <filter val="383"/>
        <filter val="388"/>
        <filter val="39"/>
        <filter val="39,832"/>
        <filter val="393"/>
        <filter val="397"/>
        <filter val="4"/>
        <filter val="4,022"/>
        <filter val="4,064"/>
        <filter val="4,084"/>
        <filter val="4,088"/>
        <filter val="4,276"/>
        <filter val="4,561"/>
        <filter val="40"/>
        <filter val="400"/>
        <filter val="409"/>
        <filter val="412"/>
        <filter val="413"/>
        <filter val="416"/>
        <filter val="42"/>
        <filter val="426"/>
        <filter val="43"/>
        <filter val="434"/>
        <filter val="440"/>
        <filter val="441"/>
        <filter val="45"/>
        <filter val="454"/>
        <filter val="456"/>
        <filter val="46,725"/>
        <filter val="461"/>
        <filter val="47"/>
        <filter val="470"/>
        <filter val="472"/>
        <filter val="473"/>
        <filter val="478"/>
        <filter val="480"/>
        <filter val="486"/>
        <filter val="49"/>
        <filter val="49,807"/>
        <filter val="5,143"/>
        <filter val="5,199"/>
        <filter val="5,205"/>
        <filter val="5,388"/>
        <filter val="5,468"/>
        <filter val="5,533"/>
        <filter val="5,677"/>
        <filter val="5,690"/>
        <filter val="5,748"/>
        <filter val="50"/>
        <filter val="50,777"/>
        <filter val="500"/>
        <filter val="502"/>
        <filter val="504"/>
        <filter val="509"/>
        <filter val="51"/>
        <filter val="51,100"/>
        <filter val="513"/>
        <filter val="52"/>
        <filter val="525"/>
        <filter val="529"/>
        <filter val="540"/>
        <filter val="547"/>
        <filter val="55"/>
        <filter val="555"/>
        <filter val="556"/>
        <filter val="558"/>
        <filter val="56"/>
        <filter val="560"/>
        <filter val="57"/>
        <filter val="577"/>
        <filter val="58"/>
        <filter val="587"/>
        <filter val="59"/>
        <filter val="594"/>
        <filter val="6"/>
        <filter val="6,070"/>
        <filter val="6,072"/>
        <filter val="6,191"/>
        <filter val="6,322"/>
        <filter val="6,328"/>
        <filter val="6,338"/>
        <filter val="6,415"/>
        <filter val="60"/>
        <filter val="606"/>
        <filter val="61,401"/>
        <filter val="615"/>
        <filter val="624,833"/>
        <filter val="625"/>
        <filter val="627"/>
        <filter val="641"/>
        <filter val="646"/>
        <filter val="65"/>
        <filter val="657"/>
        <filter val="68"/>
        <filter val="69"/>
        <filter val="69,351"/>
        <filter val="697"/>
        <filter val="7"/>
        <filter val="7,000"/>
        <filter val="7,020"/>
        <filter val="7,136"/>
        <filter val="7,371"/>
        <filter val="7,452"/>
        <filter val="7,672"/>
        <filter val="70"/>
        <filter val="702"/>
        <filter val="703"/>
        <filter val="708"/>
        <filter val="72"/>
        <filter val="73"/>
        <filter val="737"/>
        <filter val="738"/>
        <filter val="74,709"/>
        <filter val="76"/>
        <filter val="769"/>
        <filter val="77"/>
        <filter val="771"/>
        <filter val="776"/>
        <filter val="788"/>
        <filter val="792"/>
        <filter val="8,029"/>
        <filter val="8,574"/>
        <filter val="8,672"/>
        <filter val="8,819"/>
        <filter val="8,839"/>
        <filter val="80"/>
        <filter val="806"/>
        <filter val="81"/>
        <filter val="810"/>
        <filter val="819"/>
        <filter val="826"/>
        <filter val="827"/>
        <filter val="83"/>
        <filter val="833"/>
        <filter val="838"/>
        <filter val="839"/>
        <filter val="84"/>
        <filter val="844"/>
        <filter val="85"/>
        <filter val="854"/>
        <filter val="857"/>
        <filter val="869"/>
        <filter val="879"/>
        <filter val="89"/>
        <filter val="9"/>
        <filter val="9,052"/>
        <filter val="9,517"/>
        <filter val="9,847"/>
        <filter val="905"/>
        <filter val="91"/>
        <filter val="912"/>
        <filter val="926"/>
        <filter val="929"/>
        <filter val="93"/>
        <filter val="94,843"/>
        <filter val="95"/>
        <filter val="97"/>
        <filter val="970"/>
        <filter val="98"/>
        <filter val="980"/>
        <filter val="983"/>
        <filter val="999"/>
      </filters>
    </filterColumn>
  </autoFilter>
  <mergeCells count="1">
    <mergeCell ref="A2:B2"/>
  </mergeCells>
  <phoneticPr fontId="3"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C36"/>
  <sheetViews>
    <sheetView workbookViewId="0">
      <selection activeCell="A5" sqref="A5:B5"/>
    </sheetView>
  </sheetViews>
  <sheetFormatPr defaultColWidth="12.125" defaultRowHeight="15.6" customHeight="1"/>
  <cols>
    <col min="1" max="1" width="16.125" style="50" customWidth="1"/>
    <col min="2" max="2" width="44.25" style="50" customWidth="1"/>
    <col min="3" max="3" width="23.375" style="51" customWidth="1"/>
    <col min="4" max="251" width="12.125" style="50" customWidth="1"/>
    <col min="252" max="256" width="12.125" style="50"/>
    <col min="257" max="257" width="16.125" style="50" customWidth="1"/>
    <col min="258" max="258" width="44.25" style="50" customWidth="1"/>
    <col min="259" max="259" width="23.375" style="50" customWidth="1"/>
    <col min="260" max="507" width="12.125" style="50" customWidth="1"/>
    <col min="508" max="512" width="12.125" style="50"/>
    <col min="513" max="513" width="16.125" style="50" customWidth="1"/>
    <col min="514" max="514" width="44.25" style="50" customWidth="1"/>
    <col min="515" max="515" width="23.375" style="50" customWidth="1"/>
    <col min="516" max="763" width="12.125" style="50" customWidth="1"/>
    <col min="764" max="768" width="12.125" style="50"/>
    <col min="769" max="769" width="16.125" style="50" customWidth="1"/>
    <col min="770" max="770" width="44.25" style="50" customWidth="1"/>
    <col min="771" max="771" width="23.375" style="50" customWidth="1"/>
    <col min="772" max="1019" width="12.125" style="50" customWidth="1"/>
    <col min="1020" max="1024" width="12.125" style="50"/>
    <col min="1025" max="1025" width="16.125" style="50" customWidth="1"/>
    <col min="1026" max="1026" width="44.25" style="50" customWidth="1"/>
    <col min="1027" max="1027" width="23.375" style="50" customWidth="1"/>
    <col min="1028" max="1275" width="12.125" style="50" customWidth="1"/>
    <col min="1276" max="1280" width="12.125" style="50"/>
    <col min="1281" max="1281" width="16.125" style="50" customWidth="1"/>
    <col min="1282" max="1282" width="44.25" style="50" customWidth="1"/>
    <col min="1283" max="1283" width="23.375" style="50" customWidth="1"/>
    <col min="1284" max="1531" width="12.125" style="50" customWidth="1"/>
    <col min="1532" max="1536" width="12.125" style="50"/>
    <col min="1537" max="1537" width="16.125" style="50" customWidth="1"/>
    <col min="1538" max="1538" width="44.25" style="50" customWidth="1"/>
    <col min="1539" max="1539" width="23.375" style="50" customWidth="1"/>
    <col min="1540" max="1787" width="12.125" style="50" customWidth="1"/>
    <col min="1788" max="1792" width="12.125" style="50"/>
    <col min="1793" max="1793" width="16.125" style="50" customWidth="1"/>
    <col min="1794" max="1794" width="44.25" style="50" customWidth="1"/>
    <col min="1795" max="1795" width="23.375" style="50" customWidth="1"/>
    <col min="1796" max="2043" width="12.125" style="50" customWidth="1"/>
    <col min="2044" max="2048" width="12.125" style="50"/>
    <col min="2049" max="2049" width="16.125" style="50" customWidth="1"/>
    <col min="2050" max="2050" width="44.25" style="50" customWidth="1"/>
    <col min="2051" max="2051" width="23.375" style="50" customWidth="1"/>
    <col min="2052" max="2299" width="12.125" style="50" customWidth="1"/>
    <col min="2300" max="2304" width="12.125" style="50"/>
    <col min="2305" max="2305" width="16.125" style="50" customWidth="1"/>
    <col min="2306" max="2306" width="44.25" style="50" customWidth="1"/>
    <col min="2307" max="2307" width="23.375" style="50" customWidth="1"/>
    <col min="2308" max="2555" width="12.125" style="50" customWidth="1"/>
    <col min="2556" max="2560" width="12.125" style="50"/>
    <col min="2561" max="2561" width="16.125" style="50" customWidth="1"/>
    <col min="2562" max="2562" width="44.25" style="50" customWidth="1"/>
    <col min="2563" max="2563" width="23.375" style="50" customWidth="1"/>
    <col min="2564" max="2811" width="12.125" style="50" customWidth="1"/>
    <col min="2812" max="2816" width="12.125" style="50"/>
    <col min="2817" max="2817" width="16.125" style="50" customWidth="1"/>
    <col min="2818" max="2818" width="44.25" style="50" customWidth="1"/>
    <col min="2819" max="2819" width="23.375" style="50" customWidth="1"/>
    <col min="2820" max="3067" width="12.125" style="50" customWidth="1"/>
    <col min="3068" max="3072" width="12.125" style="50"/>
    <col min="3073" max="3073" width="16.125" style="50" customWidth="1"/>
    <col min="3074" max="3074" width="44.25" style="50" customWidth="1"/>
    <col min="3075" max="3075" width="23.375" style="50" customWidth="1"/>
    <col min="3076" max="3323" width="12.125" style="50" customWidth="1"/>
    <col min="3324" max="3328" width="12.125" style="50"/>
    <col min="3329" max="3329" width="16.125" style="50" customWidth="1"/>
    <col min="3330" max="3330" width="44.25" style="50" customWidth="1"/>
    <col min="3331" max="3331" width="23.375" style="50" customWidth="1"/>
    <col min="3332" max="3579" width="12.125" style="50" customWidth="1"/>
    <col min="3580" max="3584" width="12.125" style="50"/>
    <col min="3585" max="3585" width="16.125" style="50" customWidth="1"/>
    <col min="3586" max="3586" width="44.25" style="50" customWidth="1"/>
    <col min="3587" max="3587" width="23.375" style="50" customWidth="1"/>
    <col min="3588" max="3835" width="12.125" style="50" customWidth="1"/>
    <col min="3836" max="3840" width="12.125" style="50"/>
    <col min="3841" max="3841" width="16.125" style="50" customWidth="1"/>
    <col min="3842" max="3842" width="44.25" style="50" customWidth="1"/>
    <col min="3843" max="3843" width="23.375" style="50" customWidth="1"/>
    <col min="3844" max="4091" width="12.125" style="50" customWidth="1"/>
    <col min="4092" max="4096" width="12.125" style="50"/>
    <col min="4097" max="4097" width="16.125" style="50" customWidth="1"/>
    <col min="4098" max="4098" width="44.25" style="50" customWidth="1"/>
    <col min="4099" max="4099" width="23.375" style="50" customWidth="1"/>
    <col min="4100" max="4347" width="12.125" style="50" customWidth="1"/>
    <col min="4348" max="4352" width="12.125" style="50"/>
    <col min="4353" max="4353" width="16.125" style="50" customWidth="1"/>
    <col min="4354" max="4354" width="44.25" style="50" customWidth="1"/>
    <col min="4355" max="4355" width="23.375" style="50" customWidth="1"/>
    <col min="4356" max="4603" width="12.125" style="50" customWidth="1"/>
    <col min="4604" max="4608" width="12.125" style="50"/>
    <col min="4609" max="4609" width="16.125" style="50" customWidth="1"/>
    <col min="4610" max="4610" width="44.25" style="50" customWidth="1"/>
    <col min="4611" max="4611" width="23.375" style="50" customWidth="1"/>
    <col min="4612" max="4859" width="12.125" style="50" customWidth="1"/>
    <col min="4860" max="4864" width="12.125" style="50"/>
    <col min="4865" max="4865" width="16.125" style="50" customWidth="1"/>
    <col min="4866" max="4866" width="44.25" style="50" customWidth="1"/>
    <col min="4867" max="4867" width="23.375" style="50" customWidth="1"/>
    <col min="4868" max="5115" width="12.125" style="50" customWidth="1"/>
    <col min="5116" max="5120" width="12.125" style="50"/>
    <col min="5121" max="5121" width="16.125" style="50" customWidth="1"/>
    <col min="5122" max="5122" width="44.25" style="50" customWidth="1"/>
    <col min="5123" max="5123" width="23.375" style="50" customWidth="1"/>
    <col min="5124" max="5371" width="12.125" style="50" customWidth="1"/>
    <col min="5372" max="5376" width="12.125" style="50"/>
    <col min="5377" max="5377" width="16.125" style="50" customWidth="1"/>
    <col min="5378" max="5378" width="44.25" style="50" customWidth="1"/>
    <col min="5379" max="5379" width="23.375" style="50" customWidth="1"/>
    <col min="5380" max="5627" width="12.125" style="50" customWidth="1"/>
    <col min="5628" max="5632" width="12.125" style="50"/>
    <col min="5633" max="5633" width="16.125" style="50" customWidth="1"/>
    <col min="5634" max="5634" width="44.25" style="50" customWidth="1"/>
    <col min="5635" max="5635" width="23.375" style="50" customWidth="1"/>
    <col min="5636" max="5883" width="12.125" style="50" customWidth="1"/>
    <col min="5884" max="5888" width="12.125" style="50"/>
    <col min="5889" max="5889" width="16.125" style="50" customWidth="1"/>
    <col min="5890" max="5890" width="44.25" style="50" customWidth="1"/>
    <col min="5891" max="5891" width="23.375" style="50" customWidth="1"/>
    <col min="5892" max="6139" width="12.125" style="50" customWidth="1"/>
    <col min="6140" max="6144" width="12.125" style="50"/>
    <col min="6145" max="6145" width="16.125" style="50" customWidth="1"/>
    <col min="6146" max="6146" width="44.25" style="50" customWidth="1"/>
    <col min="6147" max="6147" width="23.375" style="50" customWidth="1"/>
    <col min="6148" max="6395" width="12.125" style="50" customWidth="1"/>
    <col min="6396" max="6400" width="12.125" style="50"/>
    <col min="6401" max="6401" width="16.125" style="50" customWidth="1"/>
    <col min="6402" max="6402" width="44.25" style="50" customWidth="1"/>
    <col min="6403" max="6403" width="23.375" style="50" customWidth="1"/>
    <col min="6404" max="6651" width="12.125" style="50" customWidth="1"/>
    <col min="6652" max="6656" width="12.125" style="50"/>
    <col min="6657" max="6657" width="16.125" style="50" customWidth="1"/>
    <col min="6658" max="6658" width="44.25" style="50" customWidth="1"/>
    <col min="6659" max="6659" width="23.375" style="50" customWidth="1"/>
    <col min="6660" max="6907" width="12.125" style="50" customWidth="1"/>
    <col min="6908" max="6912" width="12.125" style="50"/>
    <col min="6913" max="6913" width="16.125" style="50" customWidth="1"/>
    <col min="6914" max="6914" width="44.25" style="50" customWidth="1"/>
    <col min="6915" max="6915" width="23.375" style="50" customWidth="1"/>
    <col min="6916" max="7163" width="12.125" style="50" customWidth="1"/>
    <col min="7164" max="7168" width="12.125" style="50"/>
    <col min="7169" max="7169" width="16.125" style="50" customWidth="1"/>
    <col min="7170" max="7170" width="44.25" style="50" customWidth="1"/>
    <col min="7171" max="7171" width="23.375" style="50" customWidth="1"/>
    <col min="7172" max="7419" width="12.125" style="50" customWidth="1"/>
    <col min="7420" max="7424" width="12.125" style="50"/>
    <col min="7425" max="7425" width="16.125" style="50" customWidth="1"/>
    <col min="7426" max="7426" width="44.25" style="50" customWidth="1"/>
    <col min="7427" max="7427" width="23.375" style="50" customWidth="1"/>
    <col min="7428" max="7675" width="12.125" style="50" customWidth="1"/>
    <col min="7676" max="7680" width="12.125" style="50"/>
    <col min="7681" max="7681" width="16.125" style="50" customWidth="1"/>
    <col min="7682" max="7682" width="44.25" style="50" customWidth="1"/>
    <col min="7683" max="7683" width="23.375" style="50" customWidth="1"/>
    <col min="7684" max="7931" width="12.125" style="50" customWidth="1"/>
    <col min="7932" max="7936" width="12.125" style="50"/>
    <col min="7937" max="7937" width="16.125" style="50" customWidth="1"/>
    <col min="7938" max="7938" width="44.25" style="50" customWidth="1"/>
    <col min="7939" max="7939" width="23.375" style="50" customWidth="1"/>
    <col min="7940" max="8187" width="12.125" style="50" customWidth="1"/>
    <col min="8188" max="8192" width="12.125" style="50"/>
    <col min="8193" max="8193" width="16.125" style="50" customWidth="1"/>
    <col min="8194" max="8194" width="44.25" style="50" customWidth="1"/>
    <col min="8195" max="8195" width="23.375" style="50" customWidth="1"/>
    <col min="8196" max="8443" width="12.125" style="50" customWidth="1"/>
    <col min="8444" max="8448" width="12.125" style="50"/>
    <col min="8449" max="8449" width="16.125" style="50" customWidth="1"/>
    <col min="8450" max="8450" width="44.25" style="50" customWidth="1"/>
    <col min="8451" max="8451" width="23.375" style="50" customWidth="1"/>
    <col min="8452" max="8699" width="12.125" style="50" customWidth="1"/>
    <col min="8700" max="8704" width="12.125" style="50"/>
    <col min="8705" max="8705" width="16.125" style="50" customWidth="1"/>
    <col min="8706" max="8706" width="44.25" style="50" customWidth="1"/>
    <col min="8707" max="8707" width="23.375" style="50" customWidth="1"/>
    <col min="8708" max="8955" width="12.125" style="50" customWidth="1"/>
    <col min="8956" max="8960" width="12.125" style="50"/>
    <col min="8961" max="8961" width="16.125" style="50" customWidth="1"/>
    <col min="8962" max="8962" width="44.25" style="50" customWidth="1"/>
    <col min="8963" max="8963" width="23.375" style="50" customWidth="1"/>
    <col min="8964" max="9211" width="12.125" style="50" customWidth="1"/>
    <col min="9212" max="9216" width="12.125" style="50"/>
    <col min="9217" max="9217" width="16.125" style="50" customWidth="1"/>
    <col min="9218" max="9218" width="44.25" style="50" customWidth="1"/>
    <col min="9219" max="9219" width="23.375" style="50" customWidth="1"/>
    <col min="9220" max="9467" width="12.125" style="50" customWidth="1"/>
    <col min="9468" max="9472" width="12.125" style="50"/>
    <col min="9473" max="9473" width="16.125" style="50" customWidth="1"/>
    <col min="9474" max="9474" width="44.25" style="50" customWidth="1"/>
    <col min="9475" max="9475" width="23.375" style="50" customWidth="1"/>
    <col min="9476" max="9723" width="12.125" style="50" customWidth="1"/>
    <col min="9724" max="9728" width="12.125" style="50"/>
    <col min="9729" max="9729" width="16.125" style="50" customWidth="1"/>
    <col min="9730" max="9730" width="44.25" style="50" customWidth="1"/>
    <col min="9731" max="9731" width="23.375" style="50" customWidth="1"/>
    <col min="9732" max="9979" width="12.125" style="50" customWidth="1"/>
    <col min="9980" max="9984" width="12.125" style="50"/>
    <col min="9985" max="9985" width="16.125" style="50" customWidth="1"/>
    <col min="9986" max="9986" width="44.25" style="50" customWidth="1"/>
    <col min="9987" max="9987" width="23.375" style="50" customWidth="1"/>
    <col min="9988" max="10235" width="12.125" style="50" customWidth="1"/>
    <col min="10236" max="10240" width="12.125" style="50"/>
    <col min="10241" max="10241" width="16.125" style="50" customWidth="1"/>
    <col min="10242" max="10242" width="44.25" style="50" customWidth="1"/>
    <col min="10243" max="10243" width="23.375" style="50" customWidth="1"/>
    <col min="10244" max="10491" width="12.125" style="50" customWidth="1"/>
    <col min="10492" max="10496" width="12.125" style="50"/>
    <col min="10497" max="10497" width="16.125" style="50" customWidth="1"/>
    <col min="10498" max="10498" width="44.25" style="50" customWidth="1"/>
    <col min="10499" max="10499" width="23.375" style="50" customWidth="1"/>
    <col min="10500" max="10747" width="12.125" style="50" customWidth="1"/>
    <col min="10748" max="10752" width="12.125" style="50"/>
    <col min="10753" max="10753" width="16.125" style="50" customWidth="1"/>
    <col min="10754" max="10754" width="44.25" style="50" customWidth="1"/>
    <col min="10755" max="10755" width="23.375" style="50" customWidth="1"/>
    <col min="10756" max="11003" width="12.125" style="50" customWidth="1"/>
    <col min="11004" max="11008" width="12.125" style="50"/>
    <col min="11009" max="11009" width="16.125" style="50" customWidth="1"/>
    <col min="11010" max="11010" width="44.25" style="50" customWidth="1"/>
    <col min="11011" max="11011" width="23.375" style="50" customWidth="1"/>
    <col min="11012" max="11259" width="12.125" style="50" customWidth="1"/>
    <col min="11260" max="11264" width="12.125" style="50"/>
    <col min="11265" max="11265" width="16.125" style="50" customWidth="1"/>
    <col min="11266" max="11266" width="44.25" style="50" customWidth="1"/>
    <col min="11267" max="11267" width="23.375" style="50" customWidth="1"/>
    <col min="11268" max="11515" width="12.125" style="50" customWidth="1"/>
    <col min="11516" max="11520" width="12.125" style="50"/>
    <col min="11521" max="11521" width="16.125" style="50" customWidth="1"/>
    <col min="11522" max="11522" width="44.25" style="50" customWidth="1"/>
    <col min="11523" max="11523" width="23.375" style="50" customWidth="1"/>
    <col min="11524" max="11771" width="12.125" style="50" customWidth="1"/>
    <col min="11772" max="11776" width="12.125" style="50"/>
    <col min="11777" max="11777" width="16.125" style="50" customWidth="1"/>
    <col min="11778" max="11778" width="44.25" style="50" customWidth="1"/>
    <col min="11779" max="11779" width="23.375" style="50" customWidth="1"/>
    <col min="11780" max="12027" width="12.125" style="50" customWidth="1"/>
    <col min="12028" max="12032" width="12.125" style="50"/>
    <col min="12033" max="12033" width="16.125" style="50" customWidth="1"/>
    <col min="12034" max="12034" width="44.25" style="50" customWidth="1"/>
    <col min="12035" max="12035" width="23.375" style="50" customWidth="1"/>
    <col min="12036" max="12283" width="12.125" style="50" customWidth="1"/>
    <col min="12284" max="12288" width="12.125" style="50"/>
    <col min="12289" max="12289" width="16.125" style="50" customWidth="1"/>
    <col min="12290" max="12290" width="44.25" style="50" customWidth="1"/>
    <col min="12291" max="12291" width="23.375" style="50" customWidth="1"/>
    <col min="12292" max="12539" width="12.125" style="50" customWidth="1"/>
    <col min="12540" max="12544" width="12.125" style="50"/>
    <col min="12545" max="12545" width="16.125" style="50" customWidth="1"/>
    <col min="12546" max="12546" width="44.25" style="50" customWidth="1"/>
    <col min="12547" max="12547" width="23.375" style="50" customWidth="1"/>
    <col min="12548" max="12795" width="12.125" style="50" customWidth="1"/>
    <col min="12796" max="12800" width="12.125" style="50"/>
    <col min="12801" max="12801" width="16.125" style="50" customWidth="1"/>
    <col min="12802" max="12802" width="44.25" style="50" customWidth="1"/>
    <col min="12803" max="12803" width="23.375" style="50" customWidth="1"/>
    <col min="12804" max="13051" width="12.125" style="50" customWidth="1"/>
    <col min="13052" max="13056" width="12.125" style="50"/>
    <col min="13057" max="13057" width="16.125" style="50" customWidth="1"/>
    <col min="13058" max="13058" width="44.25" style="50" customWidth="1"/>
    <col min="13059" max="13059" width="23.375" style="50" customWidth="1"/>
    <col min="13060" max="13307" width="12.125" style="50" customWidth="1"/>
    <col min="13308" max="13312" width="12.125" style="50"/>
    <col min="13313" max="13313" width="16.125" style="50" customWidth="1"/>
    <col min="13314" max="13314" width="44.25" style="50" customWidth="1"/>
    <col min="13315" max="13315" width="23.375" style="50" customWidth="1"/>
    <col min="13316" max="13563" width="12.125" style="50" customWidth="1"/>
    <col min="13564" max="13568" width="12.125" style="50"/>
    <col min="13569" max="13569" width="16.125" style="50" customWidth="1"/>
    <col min="13570" max="13570" width="44.25" style="50" customWidth="1"/>
    <col min="13571" max="13571" width="23.375" style="50" customWidth="1"/>
    <col min="13572" max="13819" width="12.125" style="50" customWidth="1"/>
    <col min="13820" max="13824" width="12.125" style="50"/>
    <col min="13825" max="13825" width="16.125" style="50" customWidth="1"/>
    <col min="13826" max="13826" width="44.25" style="50" customWidth="1"/>
    <col min="13827" max="13827" width="23.375" style="50" customWidth="1"/>
    <col min="13828" max="14075" width="12.125" style="50" customWidth="1"/>
    <col min="14076" max="14080" width="12.125" style="50"/>
    <col min="14081" max="14081" width="16.125" style="50" customWidth="1"/>
    <col min="14082" max="14082" width="44.25" style="50" customWidth="1"/>
    <col min="14083" max="14083" width="23.375" style="50" customWidth="1"/>
    <col min="14084" max="14331" width="12.125" style="50" customWidth="1"/>
    <col min="14332" max="14336" width="12.125" style="50"/>
    <col min="14337" max="14337" width="16.125" style="50" customWidth="1"/>
    <col min="14338" max="14338" width="44.25" style="50" customWidth="1"/>
    <col min="14339" max="14339" width="23.375" style="50" customWidth="1"/>
    <col min="14340" max="14587" width="12.125" style="50" customWidth="1"/>
    <col min="14588" max="14592" width="12.125" style="50"/>
    <col min="14593" max="14593" width="16.125" style="50" customWidth="1"/>
    <col min="14594" max="14594" width="44.25" style="50" customWidth="1"/>
    <col min="14595" max="14595" width="23.375" style="50" customWidth="1"/>
    <col min="14596" max="14843" width="12.125" style="50" customWidth="1"/>
    <col min="14844" max="14848" width="12.125" style="50"/>
    <col min="14849" max="14849" width="16.125" style="50" customWidth="1"/>
    <col min="14850" max="14850" width="44.25" style="50" customWidth="1"/>
    <col min="14851" max="14851" width="23.375" style="50" customWidth="1"/>
    <col min="14852" max="15099" width="12.125" style="50" customWidth="1"/>
    <col min="15100" max="15104" width="12.125" style="50"/>
    <col min="15105" max="15105" width="16.125" style="50" customWidth="1"/>
    <col min="15106" max="15106" width="44.25" style="50" customWidth="1"/>
    <col min="15107" max="15107" width="23.375" style="50" customWidth="1"/>
    <col min="15108" max="15355" width="12.125" style="50" customWidth="1"/>
    <col min="15356" max="15360" width="12.125" style="50"/>
    <col min="15361" max="15361" width="16.125" style="50" customWidth="1"/>
    <col min="15362" max="15362" width="44.25" style="50" customWidth="1"/>
    <col min="15363" max="15363" width="23.375" style="50" customWidth="1"/>
    <col min="15364" max="15611" width="12.125" style="50" customWidth="1"/>
    <col min="15612" max="15616" width="12.125" style="50"/>
    <col min="15617" max="15617" width="16.125" style="50" customWidth="1"/>
    <col min="15618" max="15618" width="44.25" style="50" customWidth="1"/>
    <col min="15619" max="15619" width="23.375" style="50" customWidth="1"/>
    <col min="15620" max="15867" width="12.125" style="50" customWidth="1"/>
    <col min="15868" max="15872" width="12.125" style="50"/>
    <col min="15873" max="15873" width="16.125" style="50" customWidth="1"/>
    <col min="15874" max="15874" width="44.25" style="50" customWidth="1"/>
    <col min="15875" max="15875" width="23.375" style="50" customWidth="1"/>
    <col min="15876" max="16123" width="12.125" style="50" customWidth="1"/>
    <col min="16124" max="16128" width="12.125" style="50"/>
    <col min="16129" max="16129" width="16.125" style="50" customWidth="1"/>
    <col min="16130" max="16130" width="44.25" style="50" customWidth="1"/>
    <col min="16131" max="16131" width="23.375" style="50" customWidth="1"/>
    <col min="16132" max="16379" width="12.125" style="50" customWidth="1"/>
    <col min="16380" max="16384" width="12.125" style="50"/>
  </cols>
  <sheetData>
    <row r="1" spans="1:3" ht="15.6" customHeight="1">
      <c r="A1" s="49" t="s">
        <v>1288</v>
      </c>
    </row>
    <row r="2" spans="1:3" ht="38.25" customHeight="1">
      <c r="A2" s="181" t="s">
        <v>1408</v>
      </c>
      <c r="B2" s="181"/>
      <c r="C2" s="181"/>
    </row>
    <row r="3" spans="1:3" s="54" customFormat="1" ht="16.899999999999999" customHeight="1">
      <c r="A3" s="52"/>
      <c r="B3" s="52"/>
      <c r="C3" s="53" t="s">
        <v>1289</v>
      </c>
    </row>
    <row r="4" spans="1:3" s="55" customFormat="1" ht="16.899999999999999" customHeight="1">
      <c r="A4" s="90" t="s">
        <v>1290</v>
      </c>
      <c r="B4" s="90" t="s">
        <v>11</v>
      </c>
      <c r="C4" s="91" t="s">
        <v>4</v>
      </c>
    </row>
    <row r="5" spans="1:3" s="57" customFormat="1" ht="16.899999999999999" customHeight="1">
      <c r="A5" s="182" t="s">
        <v>1291</v>
      </c>
      <c r="B5" s="183"/>
      <c r="C5" s="56">
        <f>C6+C11+C22+C26+C30+C33</f>
        <v>179977</v>
      </c>
    </row>
    <row r="6" spans="1:3" s="57" customFormat="1" ht="16.899999999999999" customHeight="1">
      <c r="A6" s="58">
        <v>501</v>
      </c>
      <c r="B6" s="59" t="s">
        <v>1292</v>
      </c>
      <c r="C6" s="56">
        <v>45990</v>
      </c>
    </row>
    <row r="7" spans="1:3" ht="16.899999999999999" customHeight="1">
      <c r="A7" s="60">
        <v>50101</v>
      </c>
      <c r="B7" s="61" t="s">
        <v>1293</v>
      </c>
      <c r="C7" s="62">
        <v>25719</v>
      </c>
    </row>
    <row r="8" spans="1:3" ht="16.899999999999999" customHeight="1">
      <c r="A8" s="60">
        <v>50102</v>
      </c>
      <c r="B8" s="61" t="s">
        <v>1294</v>
      </c>
      <c r="C8" s="62">
        <v>8627</v>
      </c>
    </row>
    <row r="9" spans="1:3" ht="16.899999999999999" customHeight="1">
      <c r="A9" s="60">
        <v>50103</v>
      </c>
      <c r="B9" s="61" t="s">
        <v>1295</v>
      </c>
      <c r="C9" s="62">
        <v>2815</v>
      </c>
    </row>
    <row r="10" spans="1:3" ht="16.899999999999999" customHeight="1">
      <c r="A10" s="60">
        <v>50199</v>
      </c>
      <c r="B10" s="61" t="s">
        <v>1296</v>
      </c>
      <c r="C10" s="62">
        <v>8829</v>
      </c>
    </row>
    <row r="11" spans="1:3" ht="16.899999999999999" customHeight="1">
      <c r="A11" s="58">
        <v>502</v>
      </c>
      <c r="B11" s="59" t="s">
        <v>1297</v>
      </c>
      <c r="C11" s="56">
        <v>8846</v>
      </c>
    </row>
    <row r="12" spans="1:3" ht="16.899999999999999" customHeight="1">
      <c r="A12" s="60">
        <v>50201</v>
      </c>
      <c r="B12" s="61" t="s">
        <v>1298</v>
      </c>
      <c r="C12" s="62">
        <v>5734</v>
      </c>
    </row>
    <row r="13" spans="1:3" ht="16.899999999999999" customHeight="1">
      <c r="A13" s="60">
        <v>50202</v>
      </c>
      <c r="B13" s="61" t="s">
        <v>1299</v>
      </c>
      <c r="C13" s="62">
        <v>229</v>
      </c>
    </row>
    <row r="14" spans="1:3" ht="16.899999999999999" customHeight="1">
      <c r="A14" s="60">
        <v>50203</v>
      </c>
      <c r="B14" s="61" t="s">
        <v>1300</v>
      </c>
      <c r="C14" s="62">
        <v>329</v>
      </c>
    </row>
    <row r="15" spans="1:3" ht="16.899999999999999" customHeight="1">
      <c r="A15" s="60">
        <v>50204</v>
      </c>
      <c r="B15" s="25" t="s">
        <v>1399</v>
      </c>
      <c r="C15" s="62">
        <v>60</v>
      </c>
    </row>
    <row r="16" spans="1:3" s="57" customFormat="1" ht="16.899999999999999" customHeight="1">
      <c r="A16" s="60">
        <v>50205</v>
      </c>
      <c r="B16" s="61" t="s">
        <v>1301</v>
      </c>
      <c r="C16" s="62">
        <v>200</v>
      </c>
    </row>
    <row r="17" spans="1:3" ht="16.899999999999999" customHeight="1">
      <c r="A17" s="60">
        <v>50206</v>
      </c>
      <c r="B17" s="61" t="s">
        <v>1302</v>
      </c>
      <c r="C17" s="62">
        <v>447</v>
      </c>
    </row>
    <row r="18" spans="1:3" ht="16.899999999999999" customHeight="1">
      <c r="A18" s="60">
        <v>50207</v>
      </c>
      <c r="B18" s="61" t="s">
        <v>1400</v>
      </c>
      <c r="C18" s="62"/>
    </row>
    <row r="19" spans="1:3" ht="16.899999999999999" customHeight="1">
      <c r="A19" s="60">
        <v>50208</v>
      </c>
      <c r="B19" s="61" t="s">
        <v>1303</v>
      </c>
      <c r="C19" s="62">
        <v>563</v>
      </c>
    </row>
    <row r="20" spans="1:3" ht="16.899999999999999" customHeight="1">
      <c r="A20" s="60">
        <v>50209</v>
      </c>
      <c r="B20" s="61" t="s">
        <v>1304</v>
      </c>
      <c r="C20" s="62">
        <v>255</v>
      </c>
    </row>
    <row r="21" spans="1:3" ht="16.899999999999999" customHeight="1">
      <c r="A21" s="60">
        <v>50299</v>
      </c>
      <c r="B21" s="61" t="s">
        <v>1305</v>
      </c>
      <c r="C21" s="62">
        <v>1029</v>
      </c>
    </row>
    <row r="22" spans="1:3" ht="16.899999999999999" customHeight="1">
      <c r="A22" s="45">
        <v>503</v>
      </c>
      <c r="B22" s="28" t="s">
        <v>1401</v>
      </c>
      <c r="C22" s="56">
        <v>506</v>
      </c>
    </row>
    <row r="23" spans="1:3" ht="16.899999999999999" customHeight="1">
      <c r="A23" s="25">
        <v>50306</v>
      </c>
      <c r="B23" s="25" t="s">
        <v>1402</v>
      </c>
      <c r="C23" s="62">
        <v>500</v>
      </c>
    </row>
    <row r="24" spans="1:3" ht="16.899999999999999" customHeight="1">
      <c r="A24" s="25">
        <v>50307</v>
      </c>
      <c r="B24" s="25" t="s">
        <v>1403</v>
      </c>
      <c r="C24" s="62"/>
    </row>
    <row r="25" spans="1:3" ht="16.899999999999999" customHeight="1">
      <c r="A25" s="25">
        <v>50399</v>
      </c>
      <c r="B25" s="25" t="s">
        <v>1404</v>
      </c>
      <c r="C25" s="62">
        <v>6</v>
      </c>
    </row>
    <row r="26" spans="1:3" ht="16.899999999999999" customHeight="1">
      <c r="A26" s="58">
        <v>505</v>
      </c>
      <c r="B26" s="59" t="s">
        <v>1306</v>
      </c>
      <c r="C26" s="56">
        <v>105077</v>
      </c>
    </row>
    <row r="27" spans="1:3" ht="16.899999999999999" customHeight="1">
      <c r="A27" s="60">
        <v>50501</v>
      </c>
      <c r="B27" s="61" t="s">
        <v>1307</v>
      </c>
      <c r="C27" s="62">
        <v>102707</v>
      </c>
    </row>
    <row r="28" spans="1:3" ht="16.899999999999999" customHeight="1">
      <c r="A28" s="60">
        <v>50502</v>
      </c>
      <c r="B28" s="61" t="s">
        <v>1308</v>
      </c>
      <c r="C28" s="62">
        <v>2069</v>
      </c>
    </row>
    <row r="29" spans="1:3" ht="16.899999999999999" customHeight="1">
      <c r="A29" s="60">
        <v>50599</v>
      </c>
      <c r="B29" s="61" t="s">
        <v>1309</v>
      </c>
      <c r="C29" s="62">
        <v>301</v>
      </c>
    </row>
    <row r="30" spans="1:3" ht="16.899999999999999" customHeight="1">
      <c r="A30" s="45">
        <v>506</v>
      </c>
      <c r="B30" s="45" t="s">
        <v>1405</v>
      </c>
      <c r="C30" s="56">
        <v>128</v>
      </c>
    </row>
    <row r="31" spans="1:3" ht="16.899999999999999" customHeight="1">
      <c r="A31" s="46">
        <v>50601</v>
      </c>
      <c r="B31" s="46" t="s">
        <v>1406</v>
      </c>
      <c r="C31" s="62">
        <v>128</v>
      </c>
    </row>
    <row r="32" spans="1:3" ht="16.899999999999999" customHeight="1">
      <c r="A32" s="46">
        <v>50602</v>
      </c>
      <c r="B32" s="46" t="s">
        <v>1407</v>
      </c>
      <c r="C32" s="62"/>
    </row>
    <row r="33" spans="1:3" s="57" customFormat="1" ht="16.899999999999999" customHeight="1">
      <c r="A33" s="58">
        <v>509</v>
      </c>
      <c r="B33" s="59" t="s">
        <v>1310</v>
      </c>
      <c r="C33" s="56">
        <v>19430</v>
      </c>
    </row>
    <row r="34" spans="1:3" ht="16.899999999999999" customHeight="1">
      <c r="A34" s="60">
        <v>50901</v>
      </c>
      <c r="B34" s="61" t="s">
        <v>1311</v>
      </c>
      <c r="C34" s="62">
        <v>1974</v>
      </c>
    </row>
    <row r="35" spans="1:3" ht="15.6" customHeight="1">
      <c r="A35" s="63">
        <v>50905</v>
      </c>
      <c r="B35" s="64" t="s">
        <v>1312</v>
      </c>
      <c r="C35" s="123">
        <v>87</v>
      </c>
    </row>
    <row r="36" spans="1:3" ht="15.6" customHeight="1">
      <c r="A36" s="63">
        <v>50999</v>
      </c>
      <c r="B36" s="64" t="s">
        <v>1313</v>
      </c>
      <c r="C36" s="123">
        <v>17369</v>
      </c>
    </row>
  </sheetData>
  <mergeCells count="2">
    <mergeCell ref="A2:C2"/>
    <mergeCell ref="A5:B5"/>
  </mergeCells>
  <phoneticPr fontId="3" type="noConversion"/>
  <printOptions horizontalCentered="1"/>
  <pageMargins left="0.59055118110236227" right="0.51181102362204722" top="0.78740157480314965" bottom="0.78740157480314965" header="0.39370078740157483" footer="0.39370078740157483"/>
  <pageSetup paperSize="9" firstPageNumber="0" pageOrder="overThenDown"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dimension ref="A1:D31"/>
  <sheetViews>
    <sheetView workbookViewId="0">
      <selection activeCell="H10" sqref="H10"/>
    </sheetView>
  </sheetViews>
  <sheetFormatPr defaultRowHeight="13.5"/>
  <cols>
    <col min="1" max="1" width="33.25" style="4" bestFit="1" customWidth="1"/>
    <col min="2" max="2" width="11.25" style="4" customWidth="1"/>
    <col min="3" max="3" width="29.625" style="4" bestFit="1" customWidth="1"/>
    <col min="4" max="4" width="11.125" style="4" customWidth="1"/>
    <col min="5" max="16384" width="9" style="4"/>
  </cols>
  <sheetData>
    <row r="1" spans="1:4" s="14" customFormat="1" ht="27" customHeight="1">
      <c r="A1" s="14" t="s">
        <v>1090</v>
      </c>
    </row>
    <row r="2" spans="1:4" ht="28.5" customHeight="1">
      <c r="A2" s="184" t="s">
        <v>1314</v>
      </c>
      <c r="B2" s="185"/>
      <c r="C2" s="185"/>
      <c r="D2" s="185"/>
    </row>
    <row r="3" spans="1:4">
      <c r="A3" s="186"/>
      <c r="B3" s="186"/>
      <c r="C3" s="186"/>
      <c r="D3" s="186"/>
    </row>
    <row r="4" spans="1:4">
      <c r="A4" s="187" t="s">
        <v>0</v>
      </c>
      <c r="B4" s="187"/>
      <c r="C4" s="187"/>
      <c r="D4" s="187"/>
    </row>
    <row r="5" spans="1:4" ht="21" customHeight="1">
      <c r="A5" s="82" t="s">
        <v>1370</v>
      </c>
      <c r="B5" s="82" t="s">
        <v>4</v>
      </c>
      <c r="C5" s="82" t="s">
        <v>1371</v>
      </c>
      <c r="D5" s="82" t="s">
        <v>4</v>
      </c>
    </row>
    <row r="6" spans="1:4" ht="21" customHeight="1">
      <c r="A6" s="45" t="s">
        <v>1198</v>
      </c>
      <c r="B6" s="44">
        <f>SUM(B7:B12)</f>
        <v>6868</v>
      </c>
      <c r="C6" s="46" t="s">
        <v>1199</v>
      </c>
      <c r="D6" s="48">
        <v>25176</v>
      </c>
    </row>
    <row r="7" spans="1:4" ht="21" customHeight="1">
      <c r="A7" s="46" t="s">
        <v>1023</v>
      </c>
      <c r="B7" s="48">
        <v>636</v>
      </c>
      <c r="C7" s="46" t="s">
        <v>1049</v>
      </c>
      <c r="D7" s="48">
        <v>30378</v>
      </c>
    </row>
    <row r="8" spans="1:4" ht="21" customHeight="1">
      <c r="A8" s="46" t="s">
        <v>1200</v>
      </c>
      <c r="B8" s="48">
        <v>0</v>
      </c>
      <c r="C8" s="45" t="s">
        <v>1201</v>
      </c>
      <c r="D8" s="44">
        <f>SUM(D9:D28)</f>
        <v>157676</v>
      </c>
    </row>
    <row r="9" spans="1:4" ht="21" customHeight="1">
      <c r="A9" s="46" t="s">
        <v>1196</v>
      </c>
      <c r="B9" s="48">
        <v>5179</v>
      </c>
      <c r="C9" s="46" t="s">
        <v>1050</v>
      </c>
      <c r="D9" s="48">
        <v>187</v>
      </c>
    </row>
    <row r="10" spans="1:4" ht="21" customHeight="1">
      <c r="A10" s="46" t="s">
        <v>1197</v>
      </c>
      <c r="B10" s="48">
        <v>1053</v>
      </c>
      <c r="C10" s="46" t="s">
        <v>1202</v>
      </c>
      <c r="D10" s="48">
        <v>0</v>
      </c>
    </row>
    <row r="11" spans="1:4" ht="21" customHeight="1">
      <c r="A11" s="46" t="s">
        <v>1203</v>
      </c>
      <c r="B11" s="48">
        <v>0</v>
      </c>
      <c r="C11" s="46" t="s">
        <v>1204</v>
      </c>
      <c r="D11" s="48">
        <v>0</v>
      </c>
    </row>
    <row r="12" spans="1:4" ht="21" customHeight="1">
      <c r="A12" s="46" t="s">
        <v>1205</v>
      </c>
      <c r="B12" s="48">
        <v>0</v>
      </c>
      <c r="C12" s="46" t="s">
        <v>1024</v>
      </c>
      <c r="D12" s="48"/>
    </row>
    <row r="13" spans="1:4" ht="21" customHeight="1">
      <c r="A13" s="45" t="s">
        <v>1206</v>
      </c>
      <c r="B13" s="44">
        <f>SUM(B14:B31)+D6+D7</f>
        <v>214282</v>
      </c>
      <c r="C13" s="46" t="s">
        <v>1025</v>
      </c>
      <c r="D13" s="48">
        <v>10729</v>
      </c>
    </row>
    <row r="14" spans="1:4" ht="21" customHeight="1">
      <c r="A14" s="46" t="s">
        <v>1028</v>
      </c>
      <c r="B14" s="48">
        <v>398</v>
      </c>
      <c r="C14" s="46" t="s">
        <v>1026</v>
      </c>
      <c r="D14" s="48">
        <v>0</v>
      </c>
    </row>
    <row r="15" spans="1:4" ht="21" customHeight="1">
      <c r="A15" s="46" t="s">
        <v>1030</v>
      </c>
      <c r="B15" s="48">
        <v>45975</v>
      </c>
      <c r="C15" s="46" t="s">
        <v>1027</v>
      </c>
      <c r="D15" s="48">
        <v>1402</v>
      </c>
    </row>
    <row r="16" spans="1:4" ht="21" customHeight="1">
      <c r="A16" s="46" t="s">
        <v>1033</v>
      </c>
      <c r="B16" s="48">
        <v>14006</v>
      </c>
      <c r="C16" s="46" t="s">
        <v>1029</v>
      </c>
      <c r="D16" s="48">
        <v>3858</v>
      </c>
    </row>
    <row r="17" spans="1:4" ht="21" customHeight="1">
      <c r="A17" s="46" t="s">
        <v>1035</v>
      </c>
      <c r="B17" s="48">
        <v>16096</v>
      </c>
      <c r="C17" s="46" t="s">
        <v>1031</v>
      </c>
      <c r="D17" s="48">
        <v>11946</v>
      </c>
    </row>
    <row r="18" spans="1:4" ht="21" customHeight="1">
      <c r="A18" s="46" t="s">
        <v>1207</v>
      </c>
      <c r="B18" s="48">
        <v>0</v>
      </c>
      <c r="C18" s="46" t="s">
        <v>1032</v>
      </c>
      <c r="D18" s="48">
        <v>11022</v>
      </c>
    </row>
    <row r="19" spans="1:4" ht="21" customHeight="1">
      <c r="A19" s="46" t="s">
        <v>1208</v>
      </c>
      <c r="B19" s="48">
        <v>0</v>
      </c>
      <c r="C19" s="46" t="s">
        <v>1034</v>
      </c>
      <c r="D19" s="48">
        <v>1060</v>
      </c>
    </row>
    <row r="20" spans="1:4" ht="21" customHeight="1">
      <c r="A20" s="46" t="s">
        <v>1209</v>
      </c>
      <c r="B20" s="48">
        <v>0</v>
      </c>
      <c r="C20" s="46" t="s">
        <v>1036</v>
      </c>
      <c r="D20" s="48">
        <v>46660</v>
      </c>
    </row>
    <row r="21" spans="1:4" ht="21" customHeight="1">
      <c r="A21" s="46" t="s">
        <v>1040</v>
      </c>
      <c r="B21" s="48">
        <v>1769</v>
      </c>
      <c r="C21" s="46" t="s">
        <v>1037</v>
      </c>
      <c r="D21" s="48">
        <v>46569</v>
      </c>
    </row>
    <row r="22" spans="1:4" ht="21" customHeight="1">
      <c r="A22" s="46" t="s">
        <v>1210</v>
      </c>
      <c r="B22" s="48">
        <v>16886</v>
      </c>
      <c r="C22" s="46" t="s">
        <v>1038</v>
      </c>
      <c r="D22" s="48">
        <v>313</v>
      </c>
    </row>
    <row r="23" spans="1:4" ht="21" customHeight="1">
      <c r="A23" s="46" t="s">
        <v>1211</v>
      </c>
      <c r="B23" s="48">
        <v>0</v>
      </c>
      <c r="C23" s="46" t="s">
        <v>1039</v>
      </c>
      <c r="D23" s="48">
        <v>1390</v>
      </c>
    </row>
    <row r="24" spans="1:4" ht="21" customHeight="1">
      <c r="A24" s="46" t="s">
        <v>1212</v>
      </c>
      <c r="B24" s="48">
        <v>25305</v>
      </c>
      <c r="C24" s="46" t="s">
        <v>1213</v>
      </c>
      <c r="D24" s="48">
        <v>0</v>
      </c>
    </row>
    <row r="25" spans="1:4" ht="21" customHeight="1">
      <c r="A25" s="46" t="s">
        <v>1045</v>
      </c>
      <c r="B25" s="48">
        <v>3690</v>
      </c>
      <c r="C25" s="46" t="s">
        <v>1041</v>
      </c>
      <c r="D25" s="48">
        <v>6248</v>
      </c>
    </row>
    <row r="26" spans="1:4" ht="21" customHeight="1">
      <c r="A26" s="46" t="s">
        <v>1046</v>
      </c>
      <c r="B26" s="48">
        <v>1483</v>
      </c>
      <c r="C26" s="46" t="s">
        <v>1042</v>
      </c>
      <c r="D26" s="48">
        <v>12592</v>
      </c>
    </row>
    <row r="27" spans="1:4" ht="21" customHeight="1">
      <c r="A27" s="46" t="s">
        <v>1047</v>
      </c>
      <c r="B27" s="48">
        <v>17862</v>
      </c>
      <c r="C27" s="46" t="s">
        <v>1043</v>
      </c>
      <c r="D27" s="48">
        <v>0</v>
      </c>
    </row>
    <row r="28" spans="1:4" ht="21" customHeight="1">
      <c r="A28" s="46" t="s">
        <v>1048</v>
      </c>
      <c r="B28" s="48">
        <v>15258</v>
      </c>
      <c r="C28" s="46" t="s">
        <v>1044</v>
      </c>
      <c r="D28" s="48">
        <v>3700</v>
      </c>
    </row>
    <row r="29" spans="1:4" ht="21" customHeight="1">
      <c r="A29" s="46" t="s">
        <v>1214</v>
      </c>
      <c r="B29" s="48">
        <v>0</v>
      </c>
      <c r="C29" s="45" t="s">
        <v>1215</v>
      </c>
      <c r="D29" s="44">
        <f>SUM(D30:D31)</f>
        <v>13906</v>
      </c>
    </row>
    <row r="30" spans="1:4" ht="21" customHeight="1">
      <c r="A30" s="46" t="s">
        <v>1216</v>
      </c>
      <c r="B30" s="48">
        <v>0</v>
      </c>
      <c r="C30" s="46" t="s">
        <v>1217</v>
      </c>
      <c r="D30" s="48">
        <v>2472</v>
      </c>
    </row>
    <row r="31" spans="1:4" ht="21" customHeight="1">
      <c r="A31" s="46" t="s">
        <v>1218</v>
      </c>
      <c r="B31" s="48">
        <v>0</v>
      </c>
      <c r="C31" s="46" t="s">
        <v>1219</v>
      </c>
      <c r="D31" s="48">
        <v>11434</v>
      </c>
    </row>
  </sheetData>
  <mergeCells count="3">
    <mergeCell ref="A2:D2"/>
    <mergeCell ref="A3:D3"/>
    <mergeCell ref="A4:D4"/>
  </mergeCells>
  <phoneticPr fontId="3"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dimension ref="A1:C32"/>
  <sheetViews>
    <sheetView workbookViewId="0">
      <selection activeCell="C7" sqref="C7"/>
    </sheetView>
  </sheetViews>
  <sheetFormatPr defaultRowHeight="13.5"/>
  <cols>
    <col min="1" max="1" width="8.375" style="142" customWidth="1"/>
    <col min="2" max="2" width="27.25" style="142" customWidth="1"/>
    <col min="3" max="3" width="44.875" style="147" customWidth="1"/>
    <col min="4" max="16384" width="9" style="142"/>
  </cols>
  <sheetData>
    <row r="1" spans="1:3" ht="14.25">
      <c r="A1" s="141" t="s">
        <v>1426</v>
      </c>
    </row>
    <row r="2" spans="1:3" ht="18.75" customHeight="1">
      <c r="A2" s="141"/>
    </row>
    <row r="3" spans="1:3" ht="24">
      <c r="B3" s="188" t="s">
        <v>1464</v>
      </c>
      <c r="C3" s="188"/>
    </row>
    <row r="4" spans="1:3" ht="20.25">
      <c r="B4" s="189" t="s">
        <v>1427</v>
      </c>
      <c r="C4" s="189"/>
    </row>
    <row r="5" spans="1:3" ht="22.5" customHeight="1">
      <c r="C5" s="148" t="s">
        <v>1289</v>
      </c>
    </row>
    <row r="6" spans="1:3" ht="22.5" customHeight="1">
      <c r="A6" s="143" t="s">
        <v>1428</v>
      </c>
      <c r="B6" s="144" t="s">
        <v>1429</v>
      </c>
      <c r="C6" s="145" t="s">
        <v>4</v>
      </c>
    </row>
    <row r="7" spans="1:3" ht="21" customHeight="1">
      <c r="A7" s="190" t="s">
        <v>1430</v>
      </c>
      <c r="B7" s="191"/>
      <c r="C7" s="149">
        <f>SUM(C8:C31)</f>
        <v>75101</v>
      </c>
    </row>
    <row r="8" spans="1:3" ht="21" customHeight="1">
      <c r="A8" s="146">
        <v>1</v>
      </c>
      <c r="B8" s="209" t="s">
        <v>1466</v>
      </c>
      <c r="C8" s="210">
        <v>4304</v>
      </c>
    </row>
    <row r="9" spans="1:3" ht="21" customHeight="1">
      <c r="A9" s="146">
        <v>2</v>
      </c>
      <c r="B9" s="209" t="s">
        <v>1467</v>
      </c>
      <c r="C9" s="210">
        <v>5625</v>
      </c>
    </row>
    <row r="10" spans="1:3" ht="21" customHeight="1">
      <c r="A10" s="146">
        <v>3</v>
      </c>
      <c r="B10" s="209" t="s">
        <v>1468</v>
      </c>
      <c r="C10" s="210">
        <v>4348</v>
      </c>
    </row>
    <row r="11" spans="1:3" ht="21" customHeight="1">
      <c r="A11" s="146">
        <v>4</v>
      </c>
      <c r="B11" s="209" t="s">
        <v>1469</v>
      </c>
      <c r="C11" s="210">
        <v>2599</v>
      </c>
    </row>
    <row r="12" spans="1:3" ht="21" customHeight="1">
      <c r="A12" s="146">
        <v>5</v>
      </c>
      <c r="B12" s="209" t="s">
        <v>1470</v>
      </c>
      <c r="C12" s="210">
        <v>4578</v>
      </c>
    </row>
    <row r="13" spans="1:3" ht="21" customHeight="1">
      <c r="A13" s="146">
        <v>6</v>
      </c>
      <c r="B13" s="209" t="s">
        <v>1471</v>
      </c>
      <c r="C13" s="210">
        <v>2270</v>
      </c>
    </row>
    <row r="14" spans="1:3" ht="21" customHeight="1">
      <c r="A14" s="146">
        <v>7</v>
      </c>
      <c r="B14" s="209" t="s">
        <v>1472</v>
      </c>
      <c r="C14" s="210">
        <v>3853</v>
      </c>
    </row>
    <row r="15" spans="1:3" ht="21" customHeight="1">
      <c r="A15" s="146">
        <v>8</v>
      </c>
      <c r="B15" s="209" t="s">
        <v>1473</v>
      </c>
      <c r="C15" s="210">
        <v>3852</v>
      </c>
    </row>
    <row r="16" spans="1:3" ht="21" customHeight="1">
      <c r="A16" s="146">
        <v>9</v>
      </c>
      <c r="B16" s="209" t="s">
        <v>1474</v>
      </c>
      <c r="C16" s="210">
        <v>6589</v>
      </c>
    </row>
    <row r="17" spans="1:3" ht="21" customHeight="1">
      <c r="A17" s="146">
        <v>10</v>
      </c>
      <c r="B17" s="209" t="s">
        <v>1475</v>
      </c>
      <c r="C17" s="210">
        <v>3181</v>
      </c>
    </row>
    <row r="18" spans="1:3" ht="21" customHeight="1">
      <c r="A18" s="146">
        <v>11</v>
      </c>
      <c r="B18" s="209" t="s">
        <v>1476</v>
      </c>
      <c r="C18" s="210">
        <v>5271</v>
      </c>
    </row>
    <row r="19" spans="1:3" ht="21" customHeight="1">
      <c r="A19" s="146">
        <v>12</v>
      </c>
      <c r="B19" s="209" t="s">
        <v>1477</v>
      </c>
      <c r="C19" s="210">
        <v>1947</v>
      </c>
    </row>
    <row r="20" spans="1:3" ht="21" customHeight="1">
      <c r="A20" s="146">
        <v>13</v>
      </c>
      <c r="B20" s="209" t="s">
        <v>1478</v>
      </c>
      <c r="C20" s="210">
        <v>2816</v>
      </c>
    </row>
    <row r="21" spans="1:3" ht="21" customHeight="1">
      <c r="A21" s="146">
        <v>14</v>
      </c>
      <c r="B21" s="209" t="s">
        <v>1479</v>
      </c>
      <c r="C21" s="210">
        <v>2143</v>
      </c>
    </row>
    <row r="22" spans="1:3" ht="21" customHeight="1">
      <c r="A22" s="146">
        <v>15</v>
      </c>
      <c r="B22" s="209" t="s">
        <v>1480</v>
      </c>
      <c r="C22" s="210">
        <v>2868</v>
      </c>
    </row>
    <row r="23" spans="1:3" ht="21" customHeight="1">
      <c r="A23" s="146">
        <v>16</v>
      </c>
      <c r="B23" s="209" t="s">
        <v>1481</v>
      </c>
      <c r="C23" s="210">
        <v>1153</v>
      </c>
    </row>
    <row r="24" spans="1:3" ht="21" customHeight="1">
      <c r="A24" s="146">
        <v>17</v>
      </c>
      <c r="B24" s="209" t="s">
        <v>1482</v>
      </c>
      <c r="C24" s="210">
        <v>1762</v>
      </c>
    </row>
    <row r="25" spans="1:3" ht="21" customHeight="1">
      <c r="A25" s="146">
        <v>18</v>
      </c>
      <c r="B25" s="209" t="s">
        <v>1483</v>
      </c>
      <c r="C25" s="210">
        <v>1863</v>
      </c>
    </row>
    <row r="26" spans="1:3" ht="21" customHeight="1">
      <c r="A26" s="146">
        <v>19</v>
      </c>
      <c r="B26" s="209" t="s">
        <v>1484</v>
      </c>
      <c r="C26" s="210">
        <v>1591</v>
      </c>
    </row>
    <row r="27" spans="1:3" ht="21" customHeight="1">
      <c r="A27" s="146">
        <v>20</v>
      </c>
      <c r="B27" s="209" t="s">
        <v>1485</v>
      </c>
      <c r="C27" s="210">
        <v>3801</v>
      </c>
    </row>
    <row r="28" spans="1:3" ht="21" customHeight="1">
      <c r="A28" s="146">
        <v>21</v>
      </c>
      <c r="B28" s="209" t="s">
        <v>1486</v>
      </c>
      <c r="C28" s="210">
        <v>2009</v>
      </c>
    </row>
    <row r="29" spans="1:3" ht="21" customHeight="1">
      <c r="A29" s="146">
        <v>22</v>
      </c>
      <c r="B29" s="209" t="s">
        <v>1487</v>
      </c>
      <c r="C29" s="210">
        <v>1704</v>
      </c>
    </row>
    <row r="30" spans="1:3" ht="21" customHeight="1">
      <c r="A30" s="146">
        <v>23</v>
      </c>
      <c r="B30" s="209" t="s">
        <v>1488</v>
      </c>
      <c r="C30" s="210">
        <v>3043</v>
      </c>
    </row>
    <row r="31" spans="1:3" ht="21" customHeight="1">
      <c r="A31" s="146">
        <v>24</v>
      </c>
      <c r="B31" s="209" t="s">
        <v>1489</v>
      </c>
      <c r="C31" s="210">
        <v>1931</v>
      </c>
    </row>
    <row r="32" spans="1:3" ht="18" customHeight="1"/>
  </sheetData>
  <mergeCells count="3">
    <mergeCell ref="B3:C3"/>
    <mergeCell ref="B4:C4"/>
    <mergeCell ref="A7:B7"/>
  </mergeCells>
  <phoneticPr fontId="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B95"/>
  <sheetViews>
    <sheetView workbookViewId="0">
      <selection activeCell="B7" sqref="B7"/>
    </sheetView>
  </sheetViews>
  <sheetFormatPr defaultRowHeight="14.25"/>
  <cols>
    <col min="1" max="1" width="48.625" style="152" customWidth="1"/>
    <col min="2" max="2" width="31.625" style="151" customWidth="1"/>
    <col min="3" max="256" width="9" style="152"/>
    <col min="257" max="257" width="48.625" style="152" customWidth="1"/>
    <col min="258" max="258" width="31.625" style="152" customWidth="1"/>
    <col min="259" max="512" width="9" style="152"/>
    <col min="513" max="513" width="48.625" style="152" customWidth="1"/>
    <col min="514" max="514" width="31.625" style="152" customWidth="1"/>
    <col min="515" max="768" width="9" style="152"/>
    <col min="769" max="769" width="48.625" style="152" customWidth="1"/>
    <col min="770" max="770" width="31.625" style="152" customWidth="1"/>
    <col min="771" max="1024" width="9" style="152"/>
    <col min="1025" max="1025" width="48.625" style="152" customWidth="1"/>
    <col min="1026" max="1026" width="31.625" style="152" customWidth="1"/>
    <col min="1027" max="1280" width="9" style="152"/>
    <col min="1281" max="1281" width="48.625" style="152" customWidth="1"/>
    <col min="1282" max="1282" width="31.625" style="152" customWidth="1"/>
    <col min="1283" max="1536" width="9" style="152"/>
    <col min="1537" max="1537" width="48.625" style="152" customWidth="1"/>
    <col min="1538" max="1538" width="31.625" style="152" customWidth="1"/>
    <col min="1539" max="1792" width="9" style="152"/>
    <col min="1793" max="1793" width="48.625" style="152" customWidth="1"/>
    <col min="1794" max="1794" width="31.625" style="152" customWidth="1"/>
    <col min="1795" max="2048" width="9" style="152"/>
    <col min="2049" max="2049" width="48.625" style="152" customWidth="1"/>
    <col min="2050" max="2050" width="31.625" style="152" customWidth="1"/>
    <col min="2051" max="2304" width="9" style="152"/>
    <col min="2305" max="2305" width="48.625" style="152" customWidth="1"/>
    <col min="2306" max="2306" width="31.625" style="152" customWidth="1"/>
    <col min="2307" max="2560" width="9" style="152"/>
    <col min="2561" max="2561" width="48.625" style="152" customWidth="1"/>
    <col min="2562" max="2562" width="31.625" style="152" customWidth="1"/>
    <col min="2563" max="2816" width="9" style="152"/>
    <col min="2817" max="2817" width="48.625" style="152" customWidth="1"/>
    <col min="2818" max="2818" width="31.625" style="152" customWidth="1"/>
    <col min="2819" max="3072" width="9" style="152"/>
    <col min="3073" max="3073" width="48.625" style="152" customWidth="1"/>
    <col min="3074" max="3074" width="31.625" style="152" customWidth="1"/>
    <col min="3075" max="3328" width="9" style="152"/>
    <col min="3329" max="3329" width="48.625" style="152" customWidth="1"/>
    <col min="3330" max="3330" width="31.625" style="152" customWidth="1"/>
    <col min="3331" max="3584" width="9" style="152"/>
    <col min="3585" max="3585" width="48.625" style="152" customWidth="1"/>
    <col min="3586" max="3586" width="31.625" style="152" customWidth="1"/>
    <col min="3587" max="3840" width="9" style="152"/>
    <col min="3841" max="3841" width="48.625" style="152" customWidth="1"/>
    <col min="3842" max="3842" width="31.625" style="152" customWidth="1"/>
    <col min="3843" max="4096" width="9" style="152"/>
    <col min="4097" max="4097" width="48.625" style="152" customWidth="1"/>
    <col min="4098" max="4098" width="31.625" style="152" customWidth="1"/>
    <col min="4099" max="4352" width="9" style="152"/>
    <col min="4353" max="4353" width="48.625" style="152" customWidth="1"/>
    <col min="4354" max="4354" width="31.625" style="152" customWidth="1"/>
    <col min="4355" max="4608" width="9" style="152"/>
    <col min="4609" max="4609" width="48.625" style="152" customWidth="1"/>
    <col min="4610" max="4610" width="31.625" style="152" customWidth="1"/>
    <col min="4611" max="4864" width="9" style="152"/>
    <col min="4865" max="4865" width="48.625" style="152" customWidth="1"/>
    <col min="4866" max="4866" width="31.625" style="152" customWidth="1"/>
    <col min="4867" max="5120" width="9" style="152"/>
    <col min="5121" max="5121" width="48.625" style="152" customWidth="1"/>
    <col min="5122" max="5122" width="31.625" style="152" customWidth="1"/>
    <col min="5123" max="5376" width="9" style="152"/>
    <col min="5377" max="5377" width="48.625" style="152" customWidth="1"/>
    <col min="5378" max="5378" width="31.625" style="152" customWidth="1"/>
    <col min="5379" max="5632" width="9" style="152"/>
    <col min="5633" max="5633" width="48.625" style="152" customWidth="1"/>
    <col min="5634" max="5634" width="31.625" style="152" customWidth="1"/>
    <col min="5635" max="5888" width="9" style="152"/>
    <col min="5889" max="5889" width="48.625" style="152" customWidth="1"/>
    <col min="5890" max="5890" width="31.625" style="152" customWidth="1"/>
    <col min="5891" max="6144" width="9" style="152"/>
    <col min="6145" max="6145" width="48.625" style="152" customWidth="1"/>
    <col min="6146" max="6146" width="31.625" style="152" customWidth="1"/>
    <col min="6147" max="6400" width="9" style="152"/>
    <col min="6401" max="6401" width="48.625" style="152" customWidth="1"/>
    <col min="6402" max="6402" width="31.625" style="152" customWidth="1"/>
    <col min="6403" max="6656" width="9" style="152"/>
    <col min="6657" max="6657" width="48.625" style="152" customWidth="1"/>
    <col min="6658" max="6658" width="31.625" style="152" customWidth="1"/>
    <col min="6659" max="6912" width="9" style="152"/>
    <col min="6913" max="6913" width="48.625" style="152" customWidth="1"/>
    <col min="6914" max="6914" width="31.625" style="152" customWidth="1"/>
    <col min="6915" max="7168" width="9" style="152"/>
    <col min="7169" max="7169" width="48.625" style="152" customWidth="1"/>
    <col min="7170" max="7170" width="31.625" style="152" customWidth="1"/>
    <col min="7171" max="7424" width="9" style="152"/>
    <col min="7425" max="7425" width="48.625" style="152" customWidth="1"/>
    <col min="7426" max="7426" width="31.625" style="152" customWidth="1"/>
    <col min="7427" max="7680" width="9" style="152"/>
    <col min="7681" max="7681" width="48.625" style="152" customWidth="1"/>
    <col min="7682" max="7682" width="31.625" style="152" customWidth="1"/>
    <col min="7683" max="7936" width="9" style="152"/>
    <col min="7937" max="7937" width="48.625" style="152" customWidth="1"/>
    <col min="7938" max="7938" width="31.625" style="152" customWidth="1"/>
    <col min="7939" max="8192" width="9" style="152"/>
    <col min="8193" max="8193" width="48.625" style="152" customWidth="1"/>
    <col min="8194" max="8194" width="31.625" style="152" customWidth="1"/>
    <col min="8195" max="8448" width="9" style="152"/>
    <col min="8449" max="8449" width="48.625" style="152" customWidth="1"/>
    <col min="8450" max="8450" width="31.625" style="152" customWidth="1"/>
    <col min="8451" max="8704" width="9" style="152"/>
    <col min="8705" max="8705" width="48.625" style="152" customWidth="1"/>
    <col min="8706" max="8706" width="31.625" style="152" customWidth="1"/>
    <col min="8707" max="8960" width="9" style="152"/>
    <col min="8961" max="8961" width="48.625" style="152" customWidth="1"/>
    <col min="8962" max="8962" width="31.625" style="152" customWidth="1"/>
    <col min="8963" max="9216" width="9" style="152"/>
    <col min="9217" max="9217" width="48.625" style="152" customWidth="1"/>
    <col min="9218" max="9218" width="31.625" style="152" customWidth="1"/>
    <col min="9219" max="9472" width="9" style="152"/>
    <col min="9473" max="9473" width="48.625" style="152" customWidth="1"/>
    <col min="9474" max="9474" width="31.625" style="152" customWidth="1"/>
    <col min="9475" max="9728" width="9" style="152"/>
    <col min="9729" max="9729" width="48.625" style="152" customWidth="1"/>
    <col min="9730" max="9730" width="31.625" style="152" customWidth="1"/>
    <col min="9731" max="9984" width="9" style="152"/>
    <col min="9985" max="9985" width="48.625" style="152" customWidth="1"/>
    <col min="9986" max="9986" width="31.625" style="152" customWidth="1"/>
    <col min="9987" max="10240" width="9" style="152"/>
    <col min="10241" max="10241" width="48.625" style="152" customWidth="1"/>
    <col min="10242" max="10242" width="31.625" style="152" customWidth="1"/>
    <col min="10243" max="10496" width="9" style="152"/>
    <col min="10497" max="10497" width="48.625" style="152" customWidth="1"/>
    <col min="10498" max="10498" width="31.625" style="152" customWidth="1"/>
    <col min="10499" max="10752" width="9" style="152"/>
    <col min="10753" max="10753" width="48.625" style="152" customWidth="1"/>
    <col min="10754" max="10754" width="31.625" style="152" customWidth="1"/>
    <col min="10755" max="11008" width="9" style="152"/>
    <col min="11009" max="11009" width="48.625" style="152" customWidth="1"/>
    <col min="11010" max="11010" width="31.625" style="152" customWidth="1"/>
    <col min="11011" max="11264" width="9" style="152"/>
    <col min="11265" max="11265" width="48.625" style="152" customWidth="1"/>
    <col min="11266" max="11266" width="31.625" style="152" customWidth="1"/>
    <col min="11267" max="11520" width="9" style="152"/>
    <col min="11521" max="11521" width="48.625" style="152" customWidth="1"/>
    <col min="11522" max="11522" width="31.625" style="152" customWidth="1"/>
    <col min="11523" max="11776" width="9" style="152"/>
    <col min="11777" max="11777" width="48.625" style="152" customWidth="1"/>
    <col min="11778" max="11778" width="31.625" style="152" customWidth="1"/>
    <col min="11779" max="12032" width="9" style="152"/>
    <col min="12033" max="12033" width="48.625" style="152" customWidth="1"/>
    <col min="12034" max="12034" width="31.625" style="152" customWidth="1"/>
    <col min="12035" max="12288" width="9" style="152"/>
    <col min="12289" max="12289" width="48.625" style="152" customWidth="1"/>
    <col min="12290" max="12290" width="31.625" style="152" customWidth="1"/>
    <col min="12291" max="12544" width="9" style="152"/>
    <col min="12545" max="12545" width="48.625" style="152" customWidth="1"/>
    <col min="12546" max="12546" width="31.625" style="152" customWidth="1"/>
    <col min="12547" max="12800" width="9" style="152"/>
    <col min="12801" max="12801" width="48.625" style="152" customWidth="1"/>
    <col min="12802" max="12802" width="31.625" style="152" customWidth="1"/>
    <col min="12803" max="13056" width="9" style="152"/>
    <col min="13057" max="13057" width="48.625" style="152" customWidth="1"/>
    <col min="13058" max="13058" width="31.625" style="152" customWidth="1"/>
    <col min="13059" max="13312" width="9" style="152"/>
    <col min="13313" max="13313" width="48.625" style="152" customWidth="1"/>
    <col min="13314" max="13314" width="31.625" style="152" customWidth="1"/>
    <col min="13315" max="13568" width="9" style="152"/>
    <col min="13569" max="13569" width="48.625" style="152" customWidth="1"/>
    <col min="13570" max="13570" width="31.625" style="152" customWidth="1"/>
    <col min="13571" max="13824" width="9" style="152"/>
    <col min="13825" max="13825" width="48.625" style="152" customWidth="1"/>
    <col min="13826" max="13826" width="31.625" style="152" customWidth="1"/>
    <col min="13827" max="14080" width="9" style="152"/>
    <col min="14081" max="14081" width="48.625" style="152" customWidth="1"/>
    <col min="14082" max="14082" width="31.625" style="152" customWidth="1"/>
    <col min="14083" max="14336" width="9" style="152"/>
    <col min="14337" max="14337" width="48.625" style="152" customWidth="1"/>
    <col min="14338" max="14338" width="31.625" style="152" customWidth="1"/>
    <col min="14339" max="14592" width="9" style="152"/>
    <col min="14593" max="14593" width="48.625" style="152" customWidth="1"/>
    <col min="14594" max="14594" width="31.625" style="152" customWidth="1"/>
    <col min="14595" max="14848" width="9" style="152"/>
    <col min="14849" max="14849" width="48.625" style="152" customWidth="1"/>
    <col min="14850" max="14850" width="31.625" style="152" customWidth="1"/>
    <col min="14851" max="15104" width="9" style="152"/>
    <col min="15105" max="15105" width="48.625" style="152" customWidth="1"/>
    <col min="15106" max="15106" width="31.625" style="152" customWidth="1"/>
    <col min="15107" max="15360" width="9" style="152"/>
    <col min="15361" max="15361" width="48.625" style="152" customWidth="1"/>
    <col min="15362" max="15362" width="31.625" style="152" customWidth="1"/>
    <col min="15363" max="15616" width="9" style="152"/>
    <col min="15617" max="15617" width="48.625" style="152" customWidth="1"/>
    <col min="15618" max="15618" width="31.625" style="152" customWidth="1"/>
    <col min="15619" max="15872" width="9" style="152"/>
    <col min="15873" max="15873" width="48.625" style="152" customWidth="1"/>
    <col min="15874" max="15874" width="31.625" style="152" customWidth="1"/>
    <col min="15875" max="16128" width="9" style="152"/>
    <col min="16129" max="16129" width="48.625" style="152" customWidth="1"/>
    <col min="16130" max="16130" width="31.625" style="152" customWidth="1"/>
    <col min="16131" max="16384" width="9" style="152"/>
  </cols>
  <sheetData>
    <row r="1" spans="1:2">
      <c r="A1" s="150" t="s">
        <v>1431</v>
      </c>
    </row>
    <row r="2" spans="1:2" ht="20.25">
      <c r="A2" s="153"/>
    </row>
    <row r="3" spans="1:2" ht="24">
      <c r="A3" s="192" t="s">
        <v>1464</v>
      </c>
      <c r="B3" s="192"/>
    </row>
    <row r="4" spans="1:2" ht="20.25">
      <c r="A4" s="193" t="s">
        <v>1432</v>
      </c>
      <c r="B4" s="193"/>
    </row>
    <row r="5" spans="1:2" ht="21" customHeight="1">
      <c r="B5" s="154" t="s">
        <v>1289</v>
      </c>
    </row>
    <row r="6" spans="1:2" s="157" customFormat="1" ht="23.25" customHeight="1">
      <c r="A6" s="155" t="s">
        <v>1433</v>
      </c>
      <c r="B6" s="156" t="s">
        <v>4</v>
      </c>
    </row>
    <row r="7" spans="1:2" s="157" customFormat="1" ht="23.25" customHeight="1">
      <c r="A7" s="158" t="s">
        <v>1430</v>
      </c>
      <c r="B7" s="159">
        <f>B8+B19</f>
        <v>75101</v>
      </c>
    </row>
    <row r="8" spans="1:2" s="157" customFormat="1" ht="23.25" customHeight="1">
      <c r="A8" s="212" t="s">
        <v>1434</v>
      </c>
      <c r="B8" s="159">
        <f>SUM(B9:B18)</f>
        <v>64158</v>
      </c>
    </row>
    <row r="9" spans="1:2" s="157" customFormat="1" ht="23.25" customHeight="1">
      <c r="A9" s="161" t="s">
        <v>1435</v>
      </c>
      <c r="B9" s="160">
        <v>398</v>
      </c>
    </row>
    <row r="10" spans="1:2" s="157" customFormat="1" ht="23.25" customHeight="1">
      <c r="A10" s="161" t="s">
        <v>1490</v>
      </c>
      <c r="B10" s="160">
        <v>5975</v>
      </c>
    </row>
    <row r="11" spans="1:2" s="157" customFormat="1" ht="23.25" customHeight="1">
      <c r="A11" s="161" t="s">
        <v>1493</v>
      </c>
      <c r="B11" s="160">
        <v>4006</v>
      </c>
    </row>
    <row r="12" spans="1:2" s="157" customFormat="1" ht="23.25" customHeight="1">
      <c r="A12" s="161" t="s">
        <v>1494</v>
      </c>
      <c r="B12" s="160">
        <v>3090</v>
      </c>
    </row>
    <row r="13" spans="1:2" s="157" customFormat="1" ht="23.25" customHeight="1">
      <c r="A13" s="161" t="s">
        <v>1495</v>
      </c>
      <c r="B13" s="160">
        <v>7862</v>
      </c>
    </row>
    <row r="14" spans="1:2" s="157" customFormat="1" ht="23.25" customHeight="1">
      <c r="A14" s="161" t="s">
        <v>1496</v>
      </c>
      <c r="B14" s="160">
        <v>5258</v>
      </c>
    </row>
    <row r="15" spans="1:2" s="157" customFormat="1" ht="23.25" customHeight="1">
      <c r="A15" s="161" t="s">
        <v>1491</v>
      </c>
      <c r="B15" s="160">
        <v>3886</v>
      </c>
    </row>
    <row r="16" spans="1:2" s="157" customFormat="1" ht="23.25" customHeight="1">
      <c r="A16" s="161" t="s">
        <v>1492</v>
      </c>
      <c r="B16" s="160">
        <v>10305</v>
      </c>
    </row>
    <row r="17" spans="1:2" s="157" customFormat="1" ht="23.25" customHeight="1">
      <c r="A17" s="161" t="s">
        <v>1497</v>
      </c>
      <c r="B17" s="160">
        <v>10378</v>
      </c>
    </row>
    <row r="18" spans="1:2" s="157" customFormat="1" ht="23.25" customHeight="1">
      <c r="A18" s="161" t="s">
        <v>1436</v>
      </c>
      <c r="B18" s="162">
        <v>13000</v>
      </c>
    </row>
    <row r="19" spans="1:2" s="157" customFormat="1" ht="23.25" customHeight="1">
      <c r="A19" s="212" t="s">
        <v>1437</v>
      </c>
      <c r="B19" s="159">
        <f>SUM(B20:B28)</f>
        <v>10943</v>
      </c>
    </row>
    <row r="20" spans="1:2" s="157" customFormat="1" ht="23.25" customHeight="1">
      <c r="A20" s="161" t="s">
        <v>1438</v>
      </c>
      <c r="B20" s="163">
        <v>187</v>
      </c>
    </row>
    <row r="21" spans="1:2" s="157" customFormat="1" ht="23.25" customHeight="1">
      <c r="A21" s="161" t="s">
        <v>1439</v>
      </c>
      <c r="B21" s="163"/>
    </row>
    <row r="22" spans="1:2" s="157" customFormat="1" ht="23.25" customHeight="1">
      <c r="A22" s="161" t="s">
        <v>1440</v>
      </c>
      <c r="B22" s="163">
        <v>3756</v>
      </c>
    </row>
    <row r="23" spans="1:2" s="157" customFormat="1" ht="23.25" customHeight="1">
      <c r="A23" s="161" t="s">
        <v>1441</v>
      </c>
      <c r="B23" s="163"/>
    </row>
    <row r="24" spans="1:2" s="157" customFormat="1" ht="23.25" customHeight="1">
      <c r="A24" s="161" t="s">
        <v>1442</v>
      </c>
      <c r="B24" s="163"/>
    </row>
    <row r="25" spans="1:2" s="157" customFormat="1" ht="23.25" customHeight="1">
      <c r="A25" s="161" t="s">
        <v>1443</v>
      </c>
      <c r="B25" s="163">
        <v>5017</v>
      </c>
    </row>
    <row r="26" spans="1:2" s="157" customFormat="1" ht="23.25" customHeight="1">
      <c r="A26" s="161" t="s">
        <v>1444</v>
      </c>
      <c r="B26" s="164"/>
    </row>
    <row r="27" spans="1:2" ht="23.25" customHeight="1">
      <c r="A27" s="161" t="s">
        <v>1498</v>
      </c>
      <c r="B27" s="211">
        <v>980</v>
      </c>
    </row>
    <row r="28" spans="1:2" ht="23.25" customHeight="1">
      <c r="A28" s="161" t="s">
        <v>1499</v>
      </c>
      <c r="B28" s="211">
        <v>1003</v>
      </c>
    </row>
    <row r="29" spans="1:2" ht="23.25" customHeight="1"/>
    <row r="30" spans="1:2" ht="17.25" customHeight="1"/>
    <row r="31" spans="1:2" ht="17.25" customHeight="1"/>
    <row r="32" spans="1:2" s="151" customFormat="1" ht="17.25" customHeight="1">
      <c r="A32" s="152"/>
    </row>
    <row r="33" spans="1:1" s="151" customFormat="1" ht="17.25" customHeight="1">
      <c r="A33" s="152"/>
    </row>
    <row r="34" spans="1:1" s="151" customFormat="1" ht="17.25" customHeight="1">
      <c r="A34" s="152"/>
    </row>
    <row r="35" spans="1:1" s="151" customFormat="1" ht="17.25" customHeight="1">
      <c r="A35" s="152"/>
    </row>
    <row r="36" spans="1:1" s="151" customFormat="1" ht="17.25" customHeight="1">
      <c r="A36" s="152"/>
    </row>
    <row r="37" spans="1:1" s="151" customFormat="1" ht="17.25" customHeight="1">
      <c r="A37" s="152"/>
    </row>
    <row r="38" spans="1:1" s="151" customFormat="1" ht="17.25" customHeight="1">
      <c r="A38" s="152"/>
    </row>
    <row r="39" spans="1:1" s="151" customFormat="1" ht="17.25" customHeight="1">
      <c r="A39" s="152"/>
    </row>
    <row r="40" spans="1:1" s="151" customFormat="1" ht="17.25" customHeight="1">
      <c r="A40" s="152"/>
    </row>
    <row r="41" spans="1:1" s="151" customFormat="1" ht="17.25" customHeight="1">
      <c r="A41" s="152"/>
    </row>
    <row r="42" spans="1:1" s="151" customFormat="1" ht="17.25" customHeight="1">
      <c r="A42" s="152"/>
    </row>
    <row r="43" spans="1:1" s="151" customFormat="1" ht="17.25" customHeight="1">
      <c r="A43" s="152"/>
    </row>
    <row r="44" spans="1:1" s="151" customFormat="1" ht="17.25" customHeight="1">
      <c r="A44" s="152"/>
    </row>
    <row r="45" spans="1:1" s="151" customFormat="1" ht="17.25" customHeight="1">
      <c r="A45" s="152"/>
    </row>
    <row r="46" spans="1:1" s="151" customFormat="1" ht="17.25" customHeight="1">
      <c r="A46" s="152"/>
    </row>
    <row r="47" spans="1:1" s="151" customFormat="1" ht="17.25" customHeight="1">
      <c r="A47" s="152"/>
    </row>
    <row r="48" spans="1:1" s="151" customFormat="1" ht="17.25" customHeight="1">
      <c r="A48" s="152"/>
    </row>
    <row r="49" spans="1:1" s="151" customFormat="1" ht="17.25" customHeight="1">
      <c r="A49" s="152"/>
    </row>
    <row r="50" spans="1:1" s="151" customFormat="1" ht="17.25" customHeight="1">
      <c r="A50" s="152"/>
    </row>
    <row r="51" spans="1:1" s="151" customFormat="1" ht="17.25" customHeight="1">
      <c r="A51" s="152"/>
    </row>
    <row r="52" spans="1:1" s="151" customFormat="1" ht="17.25" customHeight="1">
      <c r="A52" s="152"/>
    </row>
    <row r="53" spans="1:1" s="151" customFormat="1" ht="17.25" customHeight="1">
      <c r="A53" s="152"/>
    </row>
    <row r="54" spans="1:1" s="151" customFormat="1" ht="17.25" customHeight="1">
      <c r="A54" s="152"/>
    </row>
    <row r="55" spans="1:1" s="151" customFormat="1" ht="17.25" customHeight="1">
      <c r="A55" s="152"/>
    </row>
    <row r="56" spans="1:1" s="151" customFormat="1" ht="17.25" customHeight="1">
      <c r="A56" s="152"/>
    </row>
    <row r="57" spans="1:1" s="151" customFormat="1" ht="17.25" customHeight="1">
      <c r="A57" s="152"/>
    </row>
    <row r="58" spans="1:1" s="151" customFormat="1" ht="17.25" customHeight="1">
      <c r="A58" s="152"/>
    </row>
    <row r="59" spans="1:1" s="151" customFormat="1" ht="17.25" customHeight="1">
      <c r="A59" s="152"/>
    </row>
    <row r="60" spans="1:1" s="151" customFormat="1" ht="17.25" customHeight="1">
      <c r="A60" s="152"/>
    </row>
    <row r="61" spans="1:1" s="151" customFormat="1" ht="17.25" customHeight="1">
      <c r="A61" s="152"/>
    </row>
    <row r="62" spans="1:1" s="151" customFormat="1" ht="17.25" customHeight="1">
      <c r="A62" s="152"/>
    </row>
    <row r="63" spans="1:1" s="151" customFormat="1" ht="17.25" customHeight="1">
      <c r="A63" s="152"/>
    </row>
    <row r="64" spans="1:1" s="151" customFormat="1" ht="17.25" customHeight="1">
      <c r="A64" s="152"/>
    </row>
    <row r="65" spans="1:1" s="151" customFormat="1" ht="17.25" customHeight="1">
      <c r="A65" s="152"/>
    </row>
    <row r="66" spans="1:1" s="151" customFormat="1" ht="17.25" customHeight="1">
      <c r="A66" s="152"/>
    </row>
    <row r="67" spans="1:1" s="151" customFormat="1" ht="17.25" customHeight="1">
      <c r="A67" s="152"/>
    </row>
    <row r="68" spans="1:1" s="151" customFormat="1" ht="17.25" customHeight="1">
      <c r="A68" s="152"/>
    </row>
    <row r="69" spans="1:1" s="151" customFormat="1" ht="17.25" customHeight="1">
      <c r="A69" s="152"/>
    </row>
    <row r="70" spans="1:1" s="151" customFormat="1" ht="17.25" customHeight="1">
      <c r="A70" s="152"/>
    </row>
    <row r="71" spans="1:1" s="151" customFormat="1" ht="17.25" customHeight="1">
      <c r="A71" s="152"/>
    </row>
    <row r="72" spans="1:1" s="151" customFormat="1" ht="17.25" customHeight="1">
      <c r="A72" s="152"/>
    </row>
    <row r="73" spans="1:1" s="151" customFormat="1" ht="17.25" customHeight="1">
      <c r="A73" s="152"/>
    </row>
    <row r="74" spans="1:1" s="151" customFormat="1" ht="17.25" customHeight="1">
      <c r="A74" s="152"/>
    </row>
    <row r="75" spans="1:1" s="151" customFormat="1" ht="17.25" customHeight="1">
      <c r="A75" s="152"/>
    </row>
    <row r="76" spans="1:1" s="151" customFormat="1" ht="17.25" customHeight="1">
      <c r="A76" s="152"/>
    </row>
    <row r="77" spans="1:1" s="151" customFormat="1" ht="17.25" customHeight="1">
      <c r="A77" s="152"/>
    </row>
    <row r="78" spans="1:1" s="151" customFormat="1" ht="17.25" customHeight="1">
      <c r="A78" s="152"/>
    </row>
    <row r="79" spans="1:1" s="151" customFormat="1" ht="17.25" customHeight="1">
      <c r="A79" s="152"/>
    </row>
    <row r="80" spans="1:1" s="151" customFormat="1" ht="17.25" customHeight="1">
      <c r="A80" s="152"/>
    </row>
    <row r="81" spans="1:1" s="151" customFormat="1" ht="17.25" customHeight="1">
      <c r="A81" s="152"/>
    </row>
    <row r="82" spans="1:1" s="151" customFormat="1" ht="17.25" customHeight="1">
      <c r="A82" s="152"/>
    </row>
    <row r="83" spans="1:1" s="151" customFormat="1" ht="17.25" customHeight="1">
      <c r="A83" s="152"/>
    </row>
    <row r="84" spans="1:1" s="151" customFormat="1" ht="17.25" customHeight="1">
      <c r="A84" s="152"/>
    </row>
    <row r="85" spans="1:1" s="151" customFormat="1" ht="17.25" customHeight="1">
      <c r="A85" s="152"/>
    </row>
    <row r="86" spans="1:1" s="151" customFormat="1" ht="17.25" customHeight="1">
      <c r="A86" s="152"/>
    </row>
    <row r="87" spans="1:1" s="151" customFormat="1" ht="17.25" customHeight="1">
      <c r="A87" s="152"/>
    </row>
    <row r="88" spans="1:1" s="151" customFormat="1" ht="17.25" customHeight="1">
      <c r="A88" s="152"/>
    </row>
    <row r="89" spans="1:1" s="151" customFormat="1" ht="17.25" customHeight="1">
      <c r="A89" s="152"/>
    </row>
    <row r="90" spans="1:1" s="151" customFormat="1" ht="17.25" customHeight="1">
      <c r="A90" s="152"/>
    </row>
    <row r="91" spans="1:1" s="151" customFormat="1" ht="17.25" customHeight="1">
      <c r="A91" s="152"/>
    </row>
    <row r="92" spans="1:1" s="151" customFormat="1" ht="17.25" customHeight="1">
      <c r="A92" s="152"/>
    </row>
    <row r="93" spans="1:1" s="151" customFormat="1" ht="17.25" customHeight="1">
      <c r="A93" s="152"/>
    </row>
    <row r="94" spans="1:1" s="151" customFormat="1" ht="17.25" customHeight="1">
      <c r="A94" s="152"/>
    </row>
    <row r="95" spans="1:1" s="151" customFormat="1" ht="17.25" customHeight="1">
      <c r="A95" s="152"/>
    </row>
  </sheetData>
  <mergeCells count="2">
    <mergeCell ref="A3:B3"/>
    <mergeCell ref="A4:B4"/>
  </mergeCells>
  <phoneticPr fontId="3"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J18"/>
  <sheetViews>
    <sheetView workbookViewId="0">
      <selection activeCell="A19" sqref="A19"/>
    </sheetView>
  </sheetViews>
  <sheetFormatPr defaultRowHeight="13.5"/>
  <cols>
    <col min="1" max="1" width="22" customWidth="1"/>
    <col min="2" max="2" width="7.125" customWidth="1"/>
    <col min="3" max="3" width="8.5" customWidth="1"/>
    <col min="4" max="4" width="7.875" customWidth="1"/>
    <col min="5" max="5" width="6.125" customWidth="1"/>
    <col min="6" max="6" width="18.125" customWidth="1"/>
    <col min="7" max="7" width="7.75" customWidth="1"/>
    <col min="8" max="8" width="9.25" customWidth="1"/>
    <col min="9" max="9" width="8.375" customWidth="1"/>
    <col min="10" max="10" width="6.25" customWidth="1"/>
  </cols>
  <sheetData>
    <row r="1" spans="1:10" s="19" customFormat="1" ht="27" customHeight="1">
      <c r="A1" s="19" t="s">
        <v>1421</v>
      </c>
    </row>
    <row r="2" spans="1:10" ht="22.5">
      <c r="A2" s="194" t="s">
        <v>1284</v>
      </c>
      <c r="B2" s="194"/>
      <c r="C2" s="194"/>
      <c r="D2" s="194"/>
      <c r="E2" s="194"/>
      <c r="F2" s="194"/>
      <c r="G2" s="194"/>
      <c r="H2" s="194"/>
      <c r="I2" s="194"/>
      <c r="J2" s="194"/>
    </row>
    <row r="3" spans="1:10" ht="19.5" customHeight="1">
      <c r="A3" s="7"/>
      <c r="B3" s="7"/>
      <c r="C3" s="7"/>
      <c r="D3" s="8"/>
      <c r="E3" s="8"/>
      <c r="F3" s="8"/>
      <c r="G3" s="8"/>
      <c r="H3" s="8"/>
      <c r="I3" s="195" t="s">
        <v>1051</v>
      </c>
      <c r="J3" s="195"/>
    </row>
    <row r="4" spans="1:10" ht="34.5" customHeight="1">
      <c r="A4" s="73" t="s">
        <v>1347</v>
      </c>
      <c r="B4" s="73" t="s">
        <v>1348</v>
      </c>
      <c r="C4" s="73" t="s">
        <v>1349</v>
      </c>
      <c r="D4" s="73" t="s">
        <v>1350</v>
      </c>
      <c r="E4" s="92" t="s">
        <v>1351</v>
      </c>
      <c r="F4" s="73" t="s">
        <v>1352</v>
      </c>
      <c r="G4" s="73" t="s">
        <v>1348</v>
      </c>
      <c r="H4" s="73" t="s">
        <v>1349</v>
      </c>
      <c r="I4" s="73" t="s">
        <v>1350</v>
      </c>
      <c r="J4" s="92" t="s">
        <v>1351</v>
      </c>
    </row>
    <row r="5" spans="1:10" s="137" customFormat="1" ht="24" customHeight="1">
      <c r="A5" s="73" t="s">
        <v>1353</v>
      </c>
      <c r="B5" s="73">
        <f>B6+B12</f>
        <v>182460</v>
      </c>
      <c r="C5" s="73">
        <f>C6+C12</f>
        <v>238353</v>
      </c>
      <c r="D5" s="73">
        <f>D6+D12</f>
        <v>291037</v>
      </c>
      <c r="E5" s="73" t="s">
        <v>1087</v>
      </c>
      <c r="F5" s="73" t="s">
        <v>1353</v>
      </c>
      <c r="G5" s="73">
        <f>G6+G13</f>
        <v>182460</v>
      </c>
      <c r="H5" s="73">
        <f>H6+H13</f>
        <v>238353</v>
      </c>
      <c r="I5" s="73">
        <f>I6+I13</f>
        <v>291037</v>
      </c>
      <c r="J5" s="73" t="s">
        <v>1087</v>
      </c>
    </row>
    <row r="6" spans="1:10" ht="24" customHeight="1">
      <c r="A6" s="72" t="s">
        <v>1355</v>
      </c>
      <c r="B6" s="75">
        <f t="shared" ref="B6:C6" si="0">SUM(B7:B11)</f>
        <v>83000</v>
      </c>
      <c r="C6" s="75">
        <f t="shared" si="0"/>
        <v>94000</v>
      </c>
      <c r="D6" s="75">
        <f>SUM(D7:D11)</f>
        <v>104667</v>
      </c>
      <c r="E6" s="74">
        <v>90.8</v>
      </c>
      <c r="F6" s="72" t="s">
        <v>1356</v>
      </c>
      <c r="G6" s="75">
        <f>SUM(G7:G12)</f>
        <v>182460</v>
      </c>
      <c r="H6" s="75">
        <f t="shared" ref="H6:I6" si="1">SUM(H7:H12)</f>
        <v>238353</v>
      </c>
      <c r="I6" s="75">
        <f t="shared" si="1"/>
        <v>168887</v>
      </c>
      <c r="J6" s="74">
        <v>55.4</v>
      </c>
    </row>
    <row r="7" spans="1:10" ht="24" customHeight="1">
      <c r="A7" s="69" t="s">
        <v>1357</v>
      </c>
      <c r="B7" s="69">
        <v>2580</v>
      </c>
      <c r="C7" s="69">
        <v>2580</v>
      </c>
      <c r="D7" s="69">
        <v>3084</v>
      </c>
      <c r="E7" s="71">
        <v>62.7</v>
      </c>
      <c r="F7" s="69" t="s">
        <v>1342</v>
      </c>
      <c r="G7" s="69">
        <v>2517</v>
      </c>
      <c r="H7" s="69">
        <v>3144</v>
      </c>
      <c r="I7" s="69">
        <v>1549</v>
      </c>
      <c r="J7" s="132">
        <v>24.9</v>
      </c>
    </row>
    <row r="8" spans="1:10" ht="24" customHeight="1">
      <c r="A8" s="69" t="s">
        <v>1358</v>
      </c>
      <c r="B8" s="69">
        <v>100</v>
      </c>
      <c r="C8" s="69">
        <v>165</v>
      </c>
      <c r="D8" s="69">
        <v>165</v>
      </c>
      <c r="E8" s="71">
        <v>11.5</v>
      </c>
      <c r="F8" s="69" t="s">
        <v>1343</v>
      </c>
      <c r="G8" s="69">
        <v>96797</v>
      </c>
      <c r="H8" s="69">
        <v>123430</v>
      </c>
      <c r="I8" s="69">
        <v>84981</v>
      </c>
      <c r="J8" s="132">
        <v>112.4</v>
      </c>
    </row>
    <row r="9" spans="1:10" ht="24" customHeight="1">
      <c r="A9" s="69" t="s">
        <v>1359</v>
      </c>
      <c r="B9" s="69">
        <v>80320</v>
      </c>
      <c r="C9" s="69">
        <v>81205</v>
      </c>
      <c r="D9" s="69">
        <v>88360</v>
      </c>
      <c r="E9" s="71">
        <v>67.3</v>
      </c>
      <c r="F9" s="69" t="s">
        <v>1344</v>
      </c>
      <c r="G9" s="69">
        <v>78374</v>
      </c>
      <c r="H9" s="69">
        <v>105066</v>
      </c>
      <c r="I9" s="69">
        <v>78688</v>
      </c>
      <c r="J9" s="132">
        <v>22.9</v>
      </c>
    </row>
    <row r="10" spans="1:10" ht="24" customHeight="1">
      <c r="A10" s="76" t="s">
        <v>1409</v>
      </c>
      <c r="B10" s="77"/>
      <c r="C10" s="124">
        <v>10000</v>
      </c>
      <c r="D10" s="125">
        <v>13008</v>
      </c>
      <c r="E10" s="71" t="s">
        <v>1087</v>
      </c>
      <c r="F10" s="69" t="s">
        <v>1345</v>
      </c>
      <c r="G10" s="69">
        <v>124</v>
      </c>
      <c r="H10" s="69">
        <v>256</v>
      </c>
      <c r="I10" s="69">
        <v>104</v>
      </c>
      <c r="J10" s="132">
        <v>13</v>
      </c>
    </row>
    <row r="11" spans="1:10" ht="24" customHeight="1">
      <c r="A11" s="78" t="s">
        <v>1410</v>
      </c>
      <c r="B11" s="71"/>
      <c r="C11" s="125">
        <v>50</v>
      </c>
      <c r="D11" s="125">
        <v>50</v>
      </c>
      <c r="E11" s="71" t="s">
        <v>1087</v>
      </c>
      <c r="F11" s="69" t="s">
        <v>1360</v>
      </c>
      <c r="G11" s="69">
        <v>3021</v>
      </c>
      <c r="H11" s="69">
        <v>4830</v>
      </c>
      <c r="I11" s="69">
        <v>1938</v>
      </c>
      <c r="J11" s="132">
        <v>-11.4</v>
      </c>
    </row>
    <row r="12" spans="1:10" ht="24" customHeight="1">
      <c r="A12" s="72" t="s">
        <v>1361</v>
      </c>
      <c r="B12" s="73">
        <f>SUM(B13:B16)</f>
        <v>99460</v>
      </c>
      <c r="C12" s="73">
        <f>SUM(C13:C16)</f>
        <v>144353</v>
      </c>
      <c r="D12" s="73">
        <f>SUM(D13:D16)</f>
        <v>186370</v>
      </c>
      <c r="E12" s="71" t="s">
        <v>1354</v>
      </c>
      <c r="F12" s="69" t="s">
        <v>1346</v>
      </c>
      <c r="G12" s="69">
        <v>1627</v>
      </c>
      <c r="H12" s="69">
        <v>1627</v>
      </c>
      <c r="I12" s="69">
        <v>1627</v>
      </c>
      <c r="J12" s="132">
        <v>41.2</v>
      </c>
    </row>
    <row r="13" spans="1:10" ht="24" customHeight="1">
      <c r="A13" s="69" t="s">
        <v>1362</v>
      </c>
      <c r="B13" s="77">
        <v>15552</v>
      </c>
      <c r="C13" s="71">
        <v>60423</v>
      </c>
      <c r="D13" s="71">
        <v>102440</v>
      </c>
      <c r="E13" s="70"/>
      <c r="F13" s="72" t="s">
        <v>1363</v>
      </c>
      <c r="G13" s="73">
        <f t="shared" ref="G13:H13" si="2">SUM(G14:G17)</f>
        <v>0</v>
      </c>
      <c r="H13" s="73">
        <f t="shared" si="2"/>
        <v>0</v>
      </c>
      <c r="I13" s="73">
        <f>SUM(I14:I17)</f>
        <v>122150</v>
      </c>
      <c r="J13" s="71" t="s">
        <v>1087</v>
      </c>
    </row>
    <row r="14" spans="1:10" ht="24" customHeight="1">
      <c r="A14" s="69" t="s">
        <v>1364</v>
      </c>
      <c r="B14" s="77"/>
      <c r="C14" s="71"/>
      <c r="D14" s="71"/>
      <c r="E14" s="79"/>
      <c r="F14" s="69" t="s">
        <v>1365</v>
      </c>
      <c r="G14" s="69"/>
      <c r="H14" s="126"/>
      <c r="I14" s="126">
        <v>2684</v>
      </c>
      <c r="J14" s="70"/>
    </row>
    <row r="15" spans="1:10" ht="23.25" customHeight="1">
      <c r="A15" s="69" t="s">
        <v>1366</v>
      </c>
      <c r="B15" s="77">
        <v>83908</v>
      </c>
      <c r="C15" s="71">
        <v>83930</v>
      </c>
      <c r="D15" s="71">
        <v>83930</v>
      </c>
      <c r="E15" s="79"/>
      <c r="F15" s="69" t="s">
        <v>1367</v>
      </c>
      <c r="G15" s="69"/>
      <c r="H15" s="126"/>
      <c r="I15" s="126">
        <v>50000</v>
      </c>
      <c r="J15" s="80"/>
    </row>
    <row r="16" spans="1:10" ht="23.25" customHeight="1">
      <c r="A16" s="69"/>
      <c r="B16" s="77"/>
      <c r="C16" s="76"/>
      <c r="D16" s="71"/>
      <c r="E16" s="79"/>
      <c r="F16" s="69" t="s">
        <v>1368</v>
      </c>
      <c r="G16" s="69"/>
      <c r="H16" s="126"/>
      <c r="I16" s="126"/>
      <c r="J16" s="80"/>
    </row>
    <row r="17" spans="1:10" ht="23.25" customHeight="1">
      <c r="A17" s="81"/>
      <c r="B17" s="81"/>
      <c r="C17" s="81"/>
      <c r="D17" s="81"/>
      <c r="E17" s="81"/>
      <c r="F17" s="69" t="s">
        <v>1369</v>
      </c>
      <c r="G17" s="69"/>
      <c r="H17" s="126"/>
      <c r="I17" s="126">
        <v>69466</v>
      </c>
      <c r="J17" s="79"/>
    </row>
    <row r="18" spans="1:10" ht="23.25" customHeight="1"/>
  </sheetData>
  <mergeCells count="2">
    <mergeCell ref="A2:J2"/>
    <mergeCell ref="I3:J3"/>
  </mergeCells>
  <phoneticPr fontId="3" type="noConversion"/>
  <printOptions horizontalCentered="1"/>
  <pageMargins left="0.19685039370078741" right="0.23622047244094491"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dimension ref="A1:B50"/>
  <sheetViews>
    <sheetView workbookViewId="0">
      <selection activeCell="H12" sqref="H12"/>
    </sheetView>
  </sheetViews>
  <sheetFormatPr defaultRowHeight="13.5"/>
  <cols>
    <col min="1" max="1" width="56.125" style="10" customWidth="1"/>
    <col min="2" max="2" width="20.125" style="12" customWidth="1"/>
    <col min="3" max="16384" width="9" style="10"/>
  </cols>
  <sheetData>
    <row r="1" spans="1:2" s="14" customFormat="1" ht="27" customHeight="1">
      <c r="A1" s="14" t="s">
        <v>1287</v>
      </c>
      <c r="B1" s="12"/>
    </row>
    <row r="2" spans="1:2" ht="22.5">
      <c r="A2" s="194" t="s">
        <v>1285</v>
      </c>
      <c r="B2" s="194"/>
    </row>
    <row r="3" spans="1:2" ht="29.25" customHeight="1">
      <c r="B3" s="12" t="s">
        <v>1084</v>
      </c>
    </row>
    <row r="4" spans="1:2" ht="22.5" customHeight="1">
      <c r="A4" s="30" t="s">
        <v>1082</v>
      </c>
      <c r="B4" s="34" t="s">
        <v>1083</v>
      </c>
    </row>
    <row r="5" spans="1:2" ht="22.5" customHeight="1">
      <c r="A5" s="30" t="s">
        <v>1085</v>
      </c>
      <c r="B5" s="34">
        <f>B6+B10+B24+B35+B37+B48</f>
        <v>168887</v>
      </c>
    </row>
    <row r="6" spans="1:2" ht="22.5" customHeight="1">
      <c r="A6" s="33" t="s">
        <v>1091</v>
      </c>
      <c r="B6" s="34">
        <v>1549</v>
      </c>
    </row>
    <row r="7" spans="1:2" ht="22.5" customHeight="1">
      <c r="A7" s="11" t="s">
        <v>1053</v>
      </c>
      <c r="B7" s="13">
        <v>1517</v>
      </c>
    </row>
    <row r="8" spans="1:2" ht="22.5" customHeight="1">
      <c r="A8" s="11" t="s">
        <v>1054</v>
      </c>
      <c r="B8" s="13">
        <v>1468</v>
      </c>
    </row>
    <row r="9" spans="1:2" ht="22.5" customHeight="1">
      <c r="A9" s="11" t="s">
        <v>1055</v>
      </c>
      <c r="B9" s="13">
        <v>49</v>
      </c>
    </row>
    <row r="10" spans="1:2" ht="22.5" customHeight="1">
      <c r="A10" s="33" t="s">
        <v>1092</v>
      </c>
      <c r="B10" s="30">
        <v>84981</v>
      </c>
    </row>
    <row r="11" spans="1:2" ht="22.5" customHeight="1">
      <c r="A11" s="11" t="s">
        <v>1056</v>
      </c>
      <c r="B11" s="13">
        <v>83384</v>
      </c>
    </row>
    <row r="12" spans="1:2" ht="22.5" customHeight="1">
      <c r="A12" s="11" t="s">
        <v>1057</v>
      </c>
      <c r="B12" s="13">
        <v>44382</v>
      </c>
    </row>
    <row r="13" spans="1:2" ht="22.5" customHeight="1">
      <c r="A13" s="25" t="s">
        <v>1415</v>
      </c>
      <c r="B13" s="130">
        <v>24654</v>
      </c>
    </row>
    <row r="14" spans="1:2" ht="22.5" customHeight="1">
      <c r="A14" s="11" t="s">
        <v>1058</v>
      </c>
      <c r="B14" s="130">
        <v>40</v>
      </c>
    </row>
    <row r="15" spans="1:2" ht="22.5" customHeight="1">
      <c r="A15" s="11" t="s">
        <v>1059</v>
      </c>
      <c r="B15" s="13">
        <v>14308</v>
      </c>
    </row>
    <row r="16" spans="1:2" ht="22.5" customHeight="1">
      <c r="A16" s="11" t="s">
        <v>1222</v>
      </c>
      <c r="B16" s="13">
        <v>1597</v>
      </c>
    </row>
    <row r="17" spans="1:2" ht="22.5" customHeight="1">
      <c r="A17" s="11" t="s">
        <v>1223</v>
      </c>
      <c r="B17" s="13"/>
    </row>
    <row r="18" spans="1:2" ht="22.5" customHeight="1">
      <c r="A18" s="11" t="s">
        <v>1060</v>
      </c>
      <c r="B18" s="13"/>
    </row>
    <row r="19" spans="1:2" ht="22.5" customHeight="1">
      <c r="A19" s="11" t="s">
        <v>1061</v>
      </c>
      <c r="B19" s="13"/>
    </row>
    <row r="20" spans="1:2" ht="22.5" customHeight="1">
      <c r="A20" s="11" t="s">
        <v>1062</v>
      </c>
      <c r="B20" s="13"/>
    </row>
    <row r="21" spans="1:2" ht="22.5" customHeight="1">
      <c r="A21" s="11" t="s">
        <v>1063</v>
      </c>
      <c r="B21" s="13"/>
    </row>
    <row r="22" spans="1:2" ht="22.5" customHeight="1">
      <c r="A22" s="11" t="s">
        <v>1064</v>
      </c>
      <c r="B22" s="13"/>
    </row>
    <row r="23" spans="1:2" ht="22.5" customHeight="1">
      <c r="A23" s="11" t="s">
        <v>1065</v>
      </c>
      <c r="B23" s="13"/>
    </row>
    <row r="24" spans="1:2" ht="22.5" customHeight="1">
      <c r="A24" s="32" t="s">
        <v>1093</v>
      </c>
      <c r="B24" s="30">
        <v>78688</v>
      </c>
    </row>
    <row r="25" spans="1:2" ht="22.5" customHeight="1">
      <c r="A25" s="11" t="s">
        <v>1066</v>
      </c>
      <c r="B25" s="13"/>
    </row>
    <row r="26" spans="1:2" ht="22.5" customHeight="1">
      <c r="A26" s="11" t="s">
        <v>1067</v>
      </c>
      <c r="B26" s="13"/>
    </row>
    <row r="27" spans="1:2" ht="22.5" customHeight="1">
      <c r="A27" s="11" t="s">
        <v>1068</v>
      </c>
      <c r="B27" s="13"/>
    </row>
    <row r="28" spans="1:2" ht="22.5" customHeight="1">
      <c r="A28" s="11" t="s">
        <v>1069</v>
      </c>
      <c r="B28" s="13">
        <v>2445</v>
      </c>
    </row>
    <row r="29" spans="1:2" ht="22.5" customHeight="1">
      <c r="A29" s="11" t="s">
        <v>1070</v>
      </c>
      <c r="B29" s="24">
        <v>747</v>
      </c>
    </row>
    <row r="30" spans="1:2" ht="22.5" customHeight="1">
      <c r="A30" s="11" t="s">
        <v>1071</v>
      </c>
      <c r="B30" s="24">
        <v>1481</v>
      </c>
    </row>
    <row r="31" spans="1:2" ht="22.5" customHeight="1">
      <c r="A31" s="11" t="s">
        <v>1072</v>
      </c>
      <c r="B31" s="24">
        <v>217</v>
      </c>
    </row>
    <row r="32" spans="1:2" ht="22.5" customHeight="1">
      <c r="A32" s="11" t="s">
        <v>1073</v>
      </c>
      <c r="B32" s="24">
        <v>76243</v>
      </c>
    </row>
    <row r="33" spans="1:2" ht="22.5" customHeight="1">
      <c r="A33" s="11" t="s">
        <v>1074</v>
      </c>
      <c r="B33" s="24"/>
    </row>
    <row r="34" spans="1:2" ht="22.5" customHeight="1">
      <c r="A34" s="11" t="s">
        <v>1075</v>
      </c>
      <c r="B34" s="24">
        <v>76243</v>
      </c>
    </row>
    <row r="35" spans="1:2" ht="22.5" customHeight="1">
      <c r="A35" s="32" t="s">
        <v>1221</v>
      </c>
      <c r="B35" s="31">
        <v>104</v>
      </c>
    </row>
    <row r="36" spans="1:2" ht="22.5" customHeight="1">
      <c r="A36" s="11" t="s">
        <v>1224</v>
      </c>
      <c r="B36" s="24">
        <v>104</v>
      </c>
    </row>
    <row r="37" spans="1:2" ht="22.5" customHeight="1">
      <c r="A37" s="29" t="s">
        <v>1227</v>
      </c>
      <c r="B37" s="31">
        <v>1938</v>
      </c>
    </row>
    <row r="38" spans="1:2" ht="22.5" customHeight="1">
      <c r="A38" s="11" t="s">
        <v>1416</v>
      </c>
      <c r="B38" s="24">
        <v>6</v>
      </c>
    </row>
    <row r="39" spans="1:2" ht="22.5" customHeight="1">
      <c r="A39" s="11" t="s">
        <v>1417</v>
      </c>
      <c r="B39" s="24">
        <v>6</v>
      </c>
    </row>
    <row r="40" spans="1:2" ht="22.5" customHeight="1">
      <c r="A40" s="11" t="s">
        <v>1076</v>
      </c>
      <c r="B40" s="24">
        <v>1932</v>
      </c>
    </row>
    <row r="41" spans="1:2" ht="22.5" customHeight="1">
      <c r="A41" s="11" t="s">
        <v>1077</v>
      </c>
      <c r="B41" s="24"/>
    </row>
    <row r="42" spans="1:2" ht="22.5" customHeight="1">
      <c r="A42" s="11" t="s">
        <v>1078</v>
      </c>
      <c r="B42" s="130">
        <v>736</v>
      </c>
    </row>
    <row r="43" spans="1:2" ht="22.5" customHeight="1">
      <c r="A43" s="11" t="s">
        <v>1079</v>
      </c>
      <c r="B43" s="130">
        <v>1010</v>
      </c>
    </row>
    <row r="44" spans="1:2" ht="22.5" customHeight="1">
      <c r="A44" s="46" t="s">
        <v>1226</v>
      </c>
      <c r="B44" s="130">
        <v>107</v>
      </c>
    </row>
    <row r="45" spans="1:2" ht="22.5" customHeight="1">
      <c r="A45" s="11" t="s">
        <v>1080</v>
      </c>
      <c r="B45" s="130">
        <v>66</v>
      </c>
    </row>
    <row r="46" spans="1:2" ht="22.5" customHeight="1">
      <c r="A46" s="11" t="s">
        <v>1081</v>
      </c>
      <c r="B46" s="130">
        <v>1</v>
      </c>
    </row>
    <row r="47" spans="1:2" ht="22.5" customHeight="1">
      <c r="A47" s="46" t="s">
        <v>1225</v>
      </c>
      <c r="B47" s="130">
        <v>12</v>
      </c>
    </row>
    <row r="48" spans="1:2" ht="22.5" customHeight="1">
      <c r="A48" s="29" t="s">
        <v>1220</v>
      </c>
      <c r="B48" s="30">
        <v>1627</v>
      </c>
    </row>
    <row r="49" spans="1:2" ht="22.5" customHeight="1">
      <c r="A49" s="93" t="s">
        <v>1094</v>
      </c>
      <c r="B49" s="13">
        <v>1627</v>
      </c>
    </row>
    <row r="50" spans="1:2" ht="22.5" customHeight="1">
      <c r="A50" s="93" t="s">
        <v>1095</v>
      </c>
      <c r="B50" s="13">
        <v>1627</v>
      </c>
    </row>
  </sheetData>
  <mergeCells count="1">
    <mergeCell ref="A2:B2"/>
  </mergeCells>
  <phoneticPr fontId="3"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dimension ref="A1:D18"/>
  <sheetViews>
    <sheetView workbookViewId="0">
      <selection activeCell="G11" sqref="G11"/>
    </sheetView>
  </sheetViews>
  <sheetFormatPr defaultRowHeight="14.25"/>
  <cols>
    <col min="1" max="1" width="30.125" style="152" customWidth="1"/>
    <col min="2" max="2" width="11.5" style="152" customWidth="1"/>
    <col min="3" max="3" width="33.625" style="152" customWidth="1"/>
    <col min="4" max="4" width="11.375" style="166" customWidth="1"/>
    <col min="5" max="256" width="9" style="152"/>
    <col min="257" max="257" width="30.125" style="152" customWidth="1"/>
    <col min="258" max="258" width="10.25" style="152" customWidth="1"/>
    <col min="259" max="259" width="33.625" style="152" customWidth="1"/>
    <col min="260" max="260" width="10.25" style="152" customWidth="1"/>
    <col min="261" max="512" width="9" style="152"/>
    <col min="513" max="513" width="30.125" style="152" customWidth="1"/>
    <col min="514" max="514" width="10.25" style="152" customWidth="1"/>
    <col min="515" max="515" width="33.625" style="152" customWidth="1"/>
    <col min="516" max="516" width="10.25" style="152" customWidth="1"/>
    <col min="517" max="768" width="9" style="152"/>
    <col min="769" max="769" width="30.125" style="152" customWidth="1"/>
    <col min="770" max="770" width="10.25" style="152" customWidth="1"/>
    <col min="771" max="771" width="33.625" style="152" customWidth="1"/>
    <col min="772" max="772" width="10.25" style="152" customWidth="1"/>
    <col min="773" max="1024" width="9" style="152"/>
    <col min="1025" max="1025" width="30.125" style="152" customWidth="1"/>
    <col min="1026" max="1026" width="10.25" style="152" customWidth="1"/>
    <col min="1027" max="1027" width="33.625" style="152" customWidth="1"/>
    <col min="1028" max="1028" width="10.25" style="152" customWidth="1"/>
    <col min="1029" max="1280" width="9" style="152"/>
    <col min="1281" max="1281" width="30.125" style="152" customWidth="1"/>
    <col min="1282" max="1282" width="10.25" style="152" customWidth="1"/>
    <col min="1283" max="1283" width="33.625" style="152" customWidth="1"/>
    <col min="1284" max="1284" width="10.25" style="152" customWidth="1"/>
    <col min="1285" max="1536" width="9" style="152"/>
    <col min="1537" max="1537" width="30.125" style="152" customWidth="1"/>
    <col min="1538" max="1538" width="10.25" style="152" customWidth="1"/>
    <col min="1539" max="1539" width="33.625" style="152" customWidth="1"/>
    <col min="1540" max="1540" width="10.25" style="152" customWidth="1"/>
    <col min="1541" max="1792" width="9" style="152"/>
    <col min="1793" max="1793" width="30.125" style="152" customWidth="1"/>
    <col min="1794" max="1794" width="10.25" style="152" customWidth="1"/>
    <col min="1795" max="1795" width="33.625" style="152" customWidth="1"/>
    <col min="1796" max="1796" width="10.25" style="152" customWidth="1"/>
    <col min="1797" max="2048" width="9" style="152"/>
    <col min="2049" max="2049" width="30.125" style="152" customWidth="1"/>
    <col min="2050" max="2050" width="10.25" style="152" customWidth="1"/>
    <col min="2051" max="2051" width="33.625" style="152" customWidth="1"/>
    <col min="2052" max="2052" width="10.25" style="152" customWidth="1"/>
    <col min="2053" max="2304" width="9" style="152"/>
    <col min="2305" max="2305" width="30.125" style="152" customWidth="1"/>
    <col min="2306" max="2306" width="10.25" style="152" customWidth="1"/>
    <col min="2307" max="2307" width="33.625" style="152" customWidth="1"/>
    <col min="2308" max="2308" width="10.25" style="152" customWidth="1"/>
    <col min="2309" max="2560" width="9" style="152"/>
    <col min="2561" max="2561" width="30.125" style="152" customWidth="1"/>
    <col min="2562" max="2562" width="10.25" style="152" customWidth="1"/>
    <col min="2563" max="2563" width="33.625" style="152" customWidth="1"/>
    <col min="2564" max="2564" width="10.25" style="152" customWidth="1"/>
    <col min="2565" max="2816" width="9" style="152"/>
    <col min="2817" max="2817" width="30.125" style="152" customWidth="1"/>
    <col min="2818" max="2818" width="10.25" style="152" customWidth="1"/>
    <col min="2819" max="2819" width="33.625" style="152" customWidth="1"/>
    <col min="2820" max="2820" width="10.25" style="152" customWidth="1"/>
    <col min="2821" max="3072" width="9" style="152"/>
    <col min="3073" max="3073" width="30.125" style="152" customWidth="1"/>
    <col min="3074" max="3074" width="10.25" style="152" customWidth="1"/>
    <col min="3075" max="3075" width="33.625" style="152" customWidth="1"/>
    <col min="3076" max="3076" width="10.25" style="152" customWidth="1"/>
    <col min="3077" max="3328" width="9" style="152"/>
    <col min="3329" max="3329" width="30.125" style="152" customWidth="1"/>
    <col min="3330" max="3330" width="10.25" style="152" customWidth="1"/>
    <col min="3331" max="3331" width="33.625" style="152" customWidth="1"/>
    <col min="3332" max="3332" width="10.25" style="152" customWidth="1"/>
    <col min="3333" max="3584" width="9" style="152"/>
    <col min="3585" max="3585" width="30.125" style="152" customWidth="1"/>
    <col min="3586" max="3586" width="10.25" style="152" customWidth="1"/>
    <col min="3587" max="3587" width="33.625" style="152" customWidth="1"/>
    <col min="3588" max="3588" width="10.25" style="152" customWidth="1"/>
    <col min="3589" max="3840" width="9" style="152"/>
    <col min="3841" max="3841" width="30.125" style="152" customWidth="1"/>
    <col min="3842" max="3842" width="10.25" style="152" customWidth="1"/>
    <col min="3843" max="3843" width="33.625" style="152" customWidth="1"/>
    <col min="3844" max="3844" width="10.25" style="152" customWidth="1"/>
    <col min="3845" max="4096" width="9" style="152"/>
    <col min="4097" max="4097" width="30.125" style="152" customWidth="1"/>
    <col min="4098" max="4098" width="10.25" style="152" customWidth="1"/>
    <col min="4099" max="4099" width="33.625" style="152" customWidth="1"/>
    <col min="4100" max="4100" width="10.25" style="152" customWidth="1"/>
    <col min="4101" max="4352" width="9" style="152"/>
    <col min="4353" max="4353" width="30.125" style="152" customWidth="1"/>
    <col min="4354" max="4354" width="10.25" style="152" customWidth="1"/>
    <col min="4355" max="4355" width="33.625" style="152" customWidth="1"/>
    <col min="4356" max="4356" width="10.25" style="152" customWidth="1"/>
    <col min="4357" max="4608" width="9" style="152"/>
    <col min="4609" max="4609" width="30.125" style="152" customWidth="1"/>
    <col min="4610" max="4610" width="10.25" style="152" customWidth="1"/>
    <col min="4611" max="4611" width="33.625" style="152" customWidth="1"/>
    <col min="4612" max="4612" width="10.25" style="152" customWidth="1"/>
    <col min="4613" max="4864" width="9" style="152"/>
    <col min="4865" max="4865" width="30.125" style="152" customWidth="1"/>
    <col min="4866" max="4866" width="10.25" style="152" customWidth="1"/>
    <col min="4867" max="4867" width="33.625" style="152" customWidth="1"/>
    <col min="4868" max="4868" width="10.25" style="152" customWidth="1"/>
    <col min="4869" max="5120" width="9" style="152"/>
    <col min="5121" max="5121" width="30.125" style="152" customWidth="1"/>
    <col min="5122" max="5122" width="10.25" style="152" customWidth="1"/>
    <col min="5123" max="5123" width="33.625" style="152" customWidth="1"/>
    <col min="5124" max="5124" width="10.25" style="152" customWidth="1"/>
    <col min="5125" max="5376" width="9" style="152"/>
    <col min="5377" max="5377" width="30.125" style="152" customWidth="1"/>
    <col min="5378" max="5378" width="10.25" style="152" customWidth="1"/>
    <col min="5379" max="5379" width="33.625" style="152" customWidth="1"/>
    <col min="5380" max="5380" width="10.25" style="152" customWidth="1"/>
    <col min="5381" max="5632" width="9" style="152"/>
    <col min="5633" max="5633" width="30.125" style="152" customWidth="1"/>
    <col min="5634" max="5634" width="10.25" style="152" customWidth="1"/>
    <col min="5635" max="5635" width="33.625" style="152" customWidth="1"/>
    <col min="5636" max="5636" width="10.25" style="152" customWidth="1"/>
    <col min="5637" max="5888" width="9" style="152"/>
    <col min="5889" max="5889" width="30.125" style="152" customWidth="1"/>
    <col min="5890" max="5890" width="10.25" style="152" customWidth="1"/>
    <col min="5891" max="5891" width="33.625" style="152" customWidth="1"/>
    <col min="5892" max="5892" width="10.25" style="152" customWidth="1"/>
    <col min="5893" max="6144" width="9" style="152"/>
    <col min="6145" max="6145" width="30.125" style="152" customWidth="1"/>
    <col min="6146" max="6146" width="10.25" style="152" customWidth="1"/>
    <col min="6147" max="6147" width="33.625" style="152" customWidth="1"/>
    <col min="6148" max="6148" width="10.25" style="152" customWidth="1"/>
    <col min="6149" max="6400" width="9" style="152"/>
    <col min="6401" max="6401" width="30.125" style="152" customWidth="1"/>
    <col min="6402" max="6402" width="10.25" style="152" customWidth="1"/>
    <col min="6403" max="6403" width="33.625" style="152" customWidth="1"/>
    <col min="6404" max="6404" width="10.25" style="152" customWidth="1"/>
    <col min="6405" max="6656" width="9" style="152"/>
    <col min="6657" max="6657" width="30.125" style="152" customWidth="1"/>
    <col min="6658" max="6658" width="10.25" style="152" customWidth="1"/>
    <col min="6659" max="6659" width="33.625" style="152" customWidth="1"/>
    <col min="6660" max="6660" width="10.25" style="152" customWidth="1"/>
    <col min="6661" max="6912" width="9" style="152"/>
    <col min="6913" max="6913" width="30.125" style="152" customWidth="1"/>
    <col min="6914" max="6914" width="10.25" style="152" customWidth="1"/>
    <col min="6915" max="6915" width="33.625" style="152" customWidth="1"/>
    <col min="6916" max="6916" width="10.25" style="152" customWidth="1"/>
    <col min="6917" max="7168" width="9" style="152"/>
    <col min="7169" max="7169" width="30.125" style="152" customWidth="1"/>
    <col min="7170" max="7170" width="10.25" style="152" customWidth="1"/>
    <col min="7171" max="7171" width="33.625" style="152" customWidth="1"/>
    <col min="7172" max="7172" width="10.25" style="152" customWidth="1"/>
    <col min="7173" max="7424" width="9" style="152"/>
    <col min="7425" max="7425" width="30.125" style="152" customWidth="1"/>
    <col min="7426" max="7426" width="10.25" style="152" customWidth="1"/>
    <col min="7427" max="7427" width="33.625" style="152" customWidth="1"/>
    <col min="7428" max="7428" width="10.25" style="152" customWidth="1"/>
    <col min="7429" max="7680" width="9" style="152"/>
    <col min="7681" max="7681" width="30.125" style="152" customWidth="1"/>
    <col min="7682" max="7682" width="10.25" style="152" customWidth="1"/>
    <col min="7683" max="7683" width="33.625" style="152" customWidth="1"/>
    <col min="7684" max="7684" width="10.25" style="152" customWidth="1"/>
    <col min="7685" max="7936" width="9" style="152"/>
    <col min="7937" max="7937" width="30.125" style="152" customWidth="1"/>
    <col min="7938" max="7938" width="10.25" style="152" customWidth="1"/>
    <col min="7939" max="7939" width="33.625" style="152" customWidth="1"/>
    <col min="7940" max="7940" width="10.25" style="152" customWidth="1"/>
    <col min="7941" max="8192" width="9" style="152"/>
    <col min="8193" max="8193" width="30.125" style="152" customWidth="1"/>
    <col min="8194" max="8194" width="10.25" style="152" customWidth="1"/>
    <col min="8195" max="8195" width="33.625" style="152" customWidth="1"/>
    <col min="8196" max="8196" width="10.25" style="152" customWidth="1"/>
    <col min="8197" max="8448" width="9" style="152"/>
    <col min="8449" max="8449" width="30.125" style="152" customWidth="1"/>
    <col min="8450" max="8450" width="10.25" style="152" customWidth="1"/>
    <col min="8451" max="8451" width="33.625" style="152" customWidth="1"/>
    <col min="8452" max="8452" width="10.25" style="152" customWidth="1"/>
    <col min="8453" max="8704" width="9" style="152"/>
    <col min="8705" max="8705" width="30.125" style="152" customWidth="1"/>
    <col min="8706" max="8706" width="10.25" style="152" customWidth="1"/>
    <col min="8707" max="8707" width="33.625" style="152" customWidth="1"/>
    <col min="8708" max="8708" width="10.25" style="152" customWidth="1"/>
    <col min="8709" max="8960" width="9" style="152"/>
    <col min="8961" max="8961" width="30.125" style="152" customWidth="1"/>
    <col min="8962" max="8962" width="10.25" style="152" customWidth="1"/>
    <col min="8963" max="8963" width="33.625" style="152" customWidth="1"/>
    <col min="8964" max="8964" width="10.25" style="152" customWidth="1"/>
    <col min="8965" max="9216" width="9" style="152"/>
    <col min="9217" max="9217" width="30.125" style="152" customWidth="1"/>
    <col min="9218" max="9218" width="10.25" style="152" customWidth="1"/>
    <col min="9219" max="9219" width="33.625" style="152" customWidth="1"/>
    <col min="9220" max="9220" width="10.25" style="152" customWidth="1"/>
    <col min="9221" max="9472" width="9" style="152"/>
    <col min="9473" max="9473" width="30.125" style="152" customWidth="1"/>
    <col min="9474" max="9474" width="10.25" style="152" customWidth="1"/>
    <col min="9475" max="9475" width="33.625" style="152" customWidth="1"/>
    <col min="9476" max="9476" width="10.25" style="152" customWidth="1"/>
    <col min="9477" max="9728" width="9" style="152"/>
    <col min="9729" max="9729" width="30.125" style="152" customWidth="1"/>
    <col min="9730" max="9730" width="10.25" style="152" customWidth="1"/>
    <col min="9731" max="9731" width="33.625" style="152" customWidth="1"/>
    <col min="9732" max="9732" width="10.25" style="152" customWidth="1"/>
    <col min="9733" max="9984" width="9" style="152"/>
    <col min="9985" max="9985" width="30.125" style="152" customWidth="1"/>
    <col min="9986" max="9986" width="10.25" style="152" customWidth="1"/>
    <col min="9987" max="9987" width="33.625" style="152" customWidth="1"/>
    <col min="9988" max="9988" width="10.25" style="152" customWidth="1"/>
    <col min="9989" max="10240" width="9" style="152"/>
    <col min="10241" max="10241" width="30.125" style="152" customWidth="1"/>
    <col min="10242" max="10242" width="10.25" style="152" customWidth="1"/>
    <col min="10243" max="10243" width="33.625" style="152" customWidth="1"/>
    <col min="10244" max="10244" width="10.25" style="152" customWidth="1"/>
    <col min="10245" max="10496" width="9" style="152"/>
    <col min="10497" max="10497" width="30.125" style="152" customWidth="1"/>
    <col min="10498" max="10498" width="10.25" style="152" customWidth="1"/>
    <col min="10499" max="10499" width="33.625" style="152" customWidth="1"/>
    <col min="10500" max="10500" width="10.25" style="152" customWidth="1"/>
    <col min="10501" max="10752" width="9" style="152"/>
    <col min="10753" max="10753" width="30.125" style="152" customWidth="1"/>
    <col min="10754" max="10754" width="10.25" style="152" customWidth="1"/>
    <col min="10755" max="10755" width="33.625" style="152" customWidth="1"/>
    <col min="10756" max="10756" width="10.25" style="152" customWidth="1"/>
    <col min="10757" max="11008" width="9" style="152"/>
    <col min="11009" max="11009" width="30.125" style="152" customWidth="1"/>
    <col min="11010" max="11010" width="10.25" style="152" customWidth="1"/>
    <col min="11011" max="11011" width="33.625" style="152" customWidth="1"/>
    <col min="11012" max="11012" width="10.25" style="152" customWidth="1"/>
    <col min="11013" max="11264" width="9" style="152"/>
    <col min="11265" max="11265" width="30.125" style="152" customWidth="1"/>
    <col min="11266" max="11266" width="10.25" style="152" customWidth="1"/>
    <col min="11267" max="11267" width="33.625" style="152" customWidth="1"/>
    <col min="11268" max="11268" width="10.25" style="152" customWidth="1"/>
    <col min="11269" max="11520" width="9" style="152"/>
    <col min="11521" max="11521" width="30.125" style="152" customWidth="1"/>
    <col min="11522" max="11522" width="10.25" style="152" customWidth="1"/>
    <col min="11523" max="11523" width="33.625" style="152" customWidth="1"/>
    <col min="11524" max="11524" width="10.25" style="152" customWidth="1"/>
    <col min="11525" max="11776" width="9" style="152"/>
    <col min="11777" max="11777" width="30.125" style="152" customWidth="1"/>
    <col min="11778" max="11778" width="10.25" style="152" customWidth="1"/>
    <col min="11779" max="11779" width="33.625" style="152" customWidth="1"/>
    <col min="11780" max="11780" width="10.25" style="152" customWidth="1"/>
    <col min="11781" max="12032" width="9" style="152"/>
    <col min="12033" max="12033" width="30.125" style="152" customWidth="1"/>
    <col min="12034" max="12034" width="10.25" style="152" customWidth="1"/>
    <col min="12035" max="12035" width="33.625" style="152" customWidth="1"/>
    <col min="12036" max="12036" width="10.25" style="152" customWidth="1"/>
    <col min="12037" max="12288" width="9" style="152"/>
    <col min="12289" max="12289" width="30.125" style="152" customWidth="1"/>
    <col min="12290" max="12290" width="10.25" style="152" customWidth="1"/>
    <col min="12291" max="12291" width="33.625" style="152" customWidth="1"/>
    <col min="12292" max="12292" width="10.25" style="152" customWidth="1"/>
    <col min="12293" max="12544" width="9" style="152"/>
    <col min="12545" max="12545" width="30.125" style="152" customWidth="1"/>
    <col min="12546" max="12546" width="10.25" style="152" customWidth="1"/>
    <col min="12547" max="12547" width="33.625" style="152" customWidth="1"/>
    <col min="12548" max="12548" width="10.25" style="152" customWidth="1"/>
    <col min="12549" max="12800" width="9" style="152"/>
    <col min="12801" max="12801" width="30.125" style="152" customWidth="1"/>
    <col min="12802" max="12802" width="10.25" style="152" customWidth="1"/>
    <col min="12803" max="12803" width="33.625" style="152" customWidth="1"/>
    <col min="12804" max="12804" width="10.25" style="152" customWidth="1"/>
    <col min="12805" max="13056" width="9" style="152"/>
    <col min="13057" max="13057" width="30.125" style="152" customWidth="1"/>
    <col min="13058" max="13058" width="10.25" style="152" customWidth="1"/>
    <col min="13059" max="13059" width="33.625" style="152" customWidth="1"/>
    <col min="13060" max="13060" width="10.25" style="152" customWidth="1"/>
    <col min="13061" max="13312" width="9" style="152"/>
    <col min="13313" max="13313" width="30.125" style="152" customWidth="1"/>
    <col min="13314" max="13314" width="10.25" style="152" customWidth="1"/>
    <col min="13315" max="13315" width="33.625" style="152" customWidth="1"/>
    <col min="13316" max="13316" width="10.25" style="152" customWidth="1"/>
    <col min="13317" max="13568" width="9" style="152"/>
    <col min="13569" max="13569" width="30.125" style="152" customWidth="1"/>
    <col min="13570" max="13570" width="10.25" style="152" customWidth="1"/>
    <col min="13571" max="13571" width="33.625" style="152" customWidth="1"/>
    <col min="13572" max="13572" width="10.25" style="152" customWidth="1"/>
    <col min="13573" max="13824" width="9" style="152"/>
    <col min="13825" max="13825" width="30.125" style="152" customWidth="1"/>
    <col min="13826" max="13826" width="10.25" style="152" customWidth="1"/>
    <col min="13827" max="13827" width="33.625" style="152" customWidth="1"/>
    <col min="13828" max="13828" width="10.25" style="152" customWidth="1"/>
    <col min="13829" max="14080" width="9" style="152"/>
    <col min="14081" max="14081" width="30.125" style="152" customWidth="1"/>
    <col min="14082" max="14082" width="10.25" style="152" customWidth="1"/>
    <col min="14083" max="14083" width="33.625" style="152" customWidth="1"/>
    <col min="14084" max="14084" width="10.25" style="152" customWidth="1"/>
    <col min="14085" max="14336" width="9" style="152"/>
    <col min="14337" max="14337" width="30.125" style="152" customWidth="1"/>
    <col min="14338" max="14338" width="10.25" style="152" customWidth="1"/>
    <col min="14339" max="14339" width="33.625" style="152" customWidth="1"/>
    <col min="14340" max="14340" width="10.25" style="152" customWidth="1"/>
    <col min="14341" max="14592" width="9" style="152"/>
    <col min="14593" max="14593" width="30.125" style="152" customWidth="1"/>
    <col min="14594" max="14594" width="10.25" style="152" customWidth="1"/>
    <col min="14595" max="14595" width="33.625" style="152" customWidth="1"/>
    <col min="14596" max="14596" width="10.25" style="152" customWidth="1"/>
    <col min="14597" max="14848" width="9" style="152"/>
    <col min="14849" max="14849" width="30.125" style="152" customWidth="1"/>
    <col min="14850" max="14850" width="10.25" style="152" customWidth="1"/>
    <col min="14851" max="14851" width="33.625" style="152" customWidth="1"/>
    <col min="14852" max="14852" width="10.25" style="152" customWidth="1"/>
    <col min="14853" max="15104" width="9" style="152"/>
    <col min="15105" max="15105" width="30.125" style="152" customWidth="1"/>
    <col min="15106" max="15106" width="10.25" style="152" customWidth="1"/>
    <col min="15107" max="15107" width="33.625" style="152" customWidth="1"/>
    <col min="15108" max="15108" width="10.25" style="152" customWidth="1"/>
    <col min="15109" max="15360" width="9" style="152"/>
    <col min="15361" max="15361" width="30.125" style="152" customWidth="1"/>
    <col min="15362" max="15362" width="10.25" style="152" customWidth="1"/>
    <col min="15363" max="15363" width="33.625" style="152" customWidth="1"/>
    <col min="15364" max="15364" width="10.25" style="152" customWidth="1"/>
    <col min="15365" max="15616" width="9" style="152"/>
    <col min="15617" max="15617" width="30.125" style="152" customWidth="1"/>
    <col min="15618" max="15618" width="10.25" style="152" customWidth="1"/>
    <col min="15619" max="15619" width="33.625" style="152" customWidth="1"/>
    <col min="15620" max="15620" width="10.25" style="152" customWidth="1"/>
    <col min="15621" max="15872" width="9" style="152"/>
    <col min="15873" max="15873" width="30.125" style="152" customWidth="1"/>
    <col min="15874" max="15874" width="10.25" style="152" customWidth="1"/>
    <col min="15875" max="15875" width="33.625" style="152" customWidth="1"/>
    <col min="15876" max="15876" width="10.25" style="152" customWidth="1"/>
    <col min="15877" max="16128" width="9" style="152"/>
    <col min="16129" max="16129" width="30.125" style="152" customWidth="1"/>
    <col min="16130" max="16130" width="10.25" style="152" customWidth="1"/>
    <col min="16131" max="16131" width="33.625" style="152" customWidth="1"/>
    <col min="16132" max="16132" width="10.25" style="152" customWidth="1"/>
    <col min="16133" max="16384" width="9" style="152"/>
  </cols>
  <sheetData>
    <row r="1" spans="1:4">
      <c r="A1" s="165" t="s">
        <v>1445</v>
      </c>
    </row>
    <row r="2" spans="1:4" ht="20.25">
      <c r="A2" s="153"/>
    </row>
    <row r="3" spans="1:4" ht="24">
      <c r="A3" s="192" t="s">
        <v>1465</v>
      </c>
      <c r="B3" s="192"/>
      <c r="C3" s="192"/>
      <c r="D3" s="192"/>
    </row>
    <row r="4" spans="1:4" ht="20.25">
      <c r="A4" s="153"/>
    </row>
    <row r="5" spans="1:4">
      <c r="D5" s="167" t="s">
        <v>1289</v>
      </c>
    </row>
    <row r="6" spans="1:4" ht="36" customHeight="1">
      <c r="A6" s="216" t="s">
        <v>1446</v>
      </c>
      <c r="B6" s="216" t="s">
        <v>4</v>
      </c>
      <c r="C6" s="216" t="s">
        <v>1447</v>
      </c>
      <c r="D6" s="217" t="s">
        <v>4</v>
      </c>
    </row>
    <row r="7" spans="1:4" ht="33.75" customHeight="1">
      <c r="A7" s="168" t="s">
        <v>1448</v>
      </c>
      <c r="B7" s="169">
        <f>SUM(B8:B18)</f>
        <v>102440</v>
      </c>
      <c r="C7" s="168" t="s">
        <v>1449</v>
      </c>
      <c r="D7" s="170">
        <f>SUM(D8:D14)</f>
        <v>21596</v>
      </c>
    </row>
    <row r="8" spans="1:4" ht="37.5" customHeight="1">
      <c r="A8" s="171" t="s">
        <v>1450</v>
      </c>
      <c r="B8" s="172">
        <v>1834</v>
      </c>
      <c r="C8" s="171" t="s">
        <v>1053</v>
      </c>
      <c r="D8" s="172">
        <v>503</v>
      </c>
    </row>
    <row r="9" spans="1:4" ht="37.5" customHeight="1">
      <c r="A9" s="171" t="s">
        <v>1451</v>
      </c>
      <c r="B9" s="172">
        <v>13</v>
      </c>
      <c r="C9" s="173" t="s">
        <v>1452</v>
      </c>
      <c r="D9" s="172">
        <v>278</v>
      </c>
    </row>
    <row r="10" spans="1:4" ht="37.5" customHeight="1">
      <c r="A10" s="171" t="s">
        <v>1453</v>
      </c>
      <c r="B10" s="172">
        <v>55644</v>
      </c>
      <c r="C10" s="173" t="s">
        <v>1454</v>
      </c>
      <c r="D10" s="172">
        <v>1597</v>
      </c>
    </row>
    <row r="11" spans="1:4" ht="37.5" customHeight="1">
      <c r="A11" s="171" t="s">
        <v>1455</v>
      </c>
      <c r="B11" s="172">
        <v>200</v>
      </c>
      <c r="C11" s="171" t="s">
        <v>1069</v>
      </c>
      <c r="D11" s="172">
        <v>734</v>
      </c>
    </row>
    <row r="12" spans="1:4" ht="37.5" customHeight="1">
      <c r="A12" s="171" t="s">
        <v>1456</v>
      </c>
      <c r="B12" s="172">
        <v>75</v>
      </c>
      <c r="C12" s="173" t="s">
        <v>1457</v>
      </c>
      <c r="D12" s="172">
        <v>18168</v>
      </c>
    </row>
    <row r="13" spans="1:4" ht="37.5" customHeight="1">
      <c r="A13" s="171" t="s">
        <v>1458</v>
      </c>
      <c r="B13" s="172"/>
      <c r="C13" s="213" t="s">
        <v>1501</v>
      </c>
      <c r="D13" s="174">
        <v>75</v>
      </c>
    </row>
    <row r="14" spans="1:4" ht="37.5" customHeight="1">
      <c r="A14" s="171" t="s">
        <v>1459</v>
      </c>
      <c r="B14" s="172">
        <v>3597</v>
      </c>
      <c r="C14" s="213" t="s">
        <v>1500</v>
      </c>
      <c r="D14" s="174">
        <v>241</v>
      </c>
    </row>
    <row r="15" spans="1:4" ht="37.5" customHeight="1">
      <c r="A15" s="171" t="s">
        <v>1460</v>
      </c>
      <c r="B15" s="172">
        <v>38522</v>
      </c>
      <c r="C15" s="214"/>
      <c r="D15" s="215"/>
    </row>
    <row r="16" spans="1:4" ht="37.5" customHeight="1">
      <c r="A16" s="171" t="s">
        <v>1461</v>
      </c>
      <c r="B16" s="172">
        <v>109</v>
      </c>
      <c r="C16" s="175"/>
      <c r="D16" s="174"/>
    </row>
    <row r="17" spans="1:4" ht="37.5" customHeight="1">
      <c r="A17" s="171" t="s">
        <v>1462</v>
      </c>
      <c r="B17" s="172">
        <v>21</v>
      </c>
      <c r="C17" s="175"/>
      <c r="D17" s="174"/>
    </row>
    <row r="18" spans="1:4" ht="37.5" customHeight="1">
      <c r="A18" s="171" t="s">
        <v>1463</v>
      </c>
      <c r="B18" s="172">
        <v>2425</v>
      </c>
      <c r="C18" s="175"/>
      <c r="D18" s="174"/>
    </row>
  </sheetData>
  <mergeCells count="1">
    <mergeCell ref="A3:D3"/>
  </mergeCells>
  <phoneticPr fontId="3" type="noConversion"/>
  <pageMargins left="0.59055118110236227" right="0.51181102362204722" top="0.78740157480314965" bottom="0.78740157480314965" header="0.39370078740157483" footer="0.39370078740157483"/>
  <pageSetup paperSize="9" firstPageNumber="0" pageOrder="overThenDown"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2</vt:i4>
      </vt:variant>
    </vt:vector>
  </HeadingPairs>
  <TitlesOfParts>
    <vt:vector size="15" baseType="lpstr">
      <vt:lpstr>表1</vt:lpstr>
      <vt:lpstr>表2</vt:lpstr>
      <vt:lpstr>表3</vt:lpstr>
      <vt:lpstr>表4</vt:lpstr>
      <vt:lpstr>表5</vt:lpstr>
      <vt:lpstr>表6</vt:lpstr>
      <vt:lpstr>表7</vt:lpstr>
      <vt:lpstr>表8</vt:lpstr>
      <vt:lpstr>表9</vt:lpstr>
      <vt:lpstr>表10</vt:lpstr>
      <vt:lpstr>表11</vt:lpstr>
      <vt:lpstr>表12</vt:lpstr>
      <vt:lpstr>表13</vt:lpstr>
      <vt:lpstr>表3!Print_Titles</vt:lpstr>
      <vt:lpstr>表8!Print_Titles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2020-03-13T09:28:34Z</cp:lastPrinted>
  <dcterms:created xsi:type="dcterms:W3CDTF">2017-11-01T10:19:06Z</dcterms:created>
  <dcterms:modified xsi:type="dcterms:W3CDTF">2020-03-13T09:29:05Z</dcterms:modified>
</cp:coreProperties>
</file>