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60" windowWidth="18135" windowHeight="7935" activeTab="11"/>
  </bookViews>
  <sheets>
    <sheet name="表1" sheetId="2" r:id="rId1"/>
    <sheet name="表2" sheetId="1" r:id="rId2"/>
    <sheet name="表3" sheetId="14" r:id="rId3"/>
    <sheet name="表4" sheetId="3" r:id="rId4"/>
    <sheet name="表5" sheetId="15" r:id="rId5"/>
    <sheet name="表6" sheetId="18" r:id="rId6"/>
    <sheet name="表7" sheetId="4" r:id="rId7"/>
    <sheet name="表8" sheetId="5" r:id="rId8"/>
    <sheet name="表9" sheetId="19" r:id="rId9"/>
    <sheet name="表10" sheetId="7" r:id="rId10"/>
    <sheet name="表11" sheetId="8" r:id="rId11"/>
    <sheet name="表12" sheetId="9" r:id="rId12"/>
    <sheet name="表13" sheetId="12" r:id="rId13"/>
  </sheets>
  <definedNames>
    <definedName name="_xlnm._FilterDatabase" localSheetId="1" hidden="1">表2!$A$4:$C$1377</definedName>
    <definedName name="_xlnm._FilterDatabase" localSheetId="2" hidden="1">表3!$A$5:$C$69</definedName>
    <definedName name="_xlnm._FilterDatabase" localSheetId="7" hidden="1">表8!$A$5:$B$180</definedName>
    <definedName name="_xlnm._FilterDatabase" localSheetId="8" hidden="1">表9!$A$7:$D$18</definedName>
    <definedName name="_xlnm.Print_Titles" localSheetId="2">表3!$1:$4</definedName>
    <definedName name="_xlnm.Print_Titles" localSheetId="7">表8!$1:$4</definedName>
  </definedNames>
  <calcPr calcId="124519"/>
</workbook>
</file>

<file path=xl/calcChain.xml><?xml version="1.0" encoding="utf-8"?>
<calcChain xmlns="http://schemas.openxmlformats.org/spreadsheetml/2006/main">
  <c r="H6" i="4"/>
  <c r="I6"/>
  <c r="G6"/>
  <c r="D7" i="19" l="1"/>
  <c r="G12" i="7" l="1"/>
  <c r="I12"/>
  <c r="H12"/>
  <c r="H6"/>
  <c r="I6"/>
  <c r="G6"/>
  <c r="C12"/>
  <c r="D12"/>
  <c r="B12"/>
  <c r="B5" s="1"/>
  <c r="C6"/>
  <c r="D6"/>
  <c r="B6"/>
  <c r="B5" i="5"/>
  <c r="B21" i="18"/>
  <c r="B8"/>
  <c r="B13" i="3"/>
  <c r="H7" i="2"/>
  <c r="I7"/>
  <c r="G7"/>
  <c r="C65" i="14"/>
  <c r="C60"/>
  <c r="C57"/>
  <c r="C51"/>
  <c r="C48"/>
  <c r="C44"/>
  <c r="C41"/>
  <c r="C37"/>
  <c r="C30"/>
  <c r="C22"/>
  <c r="C11"/>
  <c r="C5" s="1"/>
  <c r="C6"/>
  <c r="B1374" i="1"/>
  <c r="B1369"/>
  <c r="B1366"/>
  <c r="B1364"/>
  <c r="B1363"/>
  <c r="B1356"/>
  <c r="B1352"/>
  <c r="B1339"/>
  <c r="B1331"/>
  <c r="B1325"/>
  <c r="B1319"/>
  <c r="B1306" s="1"/>
  <c r="B1307"/>
  <c r="B1294"/>
  <c r="B1288"/>
  <c r="B1283"/>
  <c r="B1269"/>
  <c r="B1254"/>
  <c r="B1249"/>
  <c r="B1245"/>
  <c r="B1236"/>
  <c r="B1235"/>
  <c r="B1233"/>
  <c r="B1218"/>
  <c r="B1209"/>
  <c r="B1190"/>
  <c r="B1170" s="1"/>
  <c r="B1171"/>
  <c r="B1160"/>
  <c r="B1158"/>
  <c r="B1155"/>
  <c r="B1149"/>
  <c r="B1139"/>
  <c r="B1132"/>
  <c r="B1128"/>
  <c r="B1122"/>
  <c r="B1112"/>
  <c r="B1105"/>
  <c r="B1098"/>
  <c r="B1091"/>
  <c r="B1077"/>
  <c r="B1072"/>
  <c r="B1056"/>
  <c r="B1046"/>
  <c r="B1042"/>
  <c r="B1037"/>
  <c r="B1030"/>
  <c r="B1025"/>
  <c r="B1015"/>
  <c r="B1005"/>
  <c r="B982"/>
  <c r="B981" s="1"/>
  <c r="B978"/>
  <c r="B975"/>
  <c r="B968"/>
  <c r="B961"/>
  <c r="B955"/>
  <c r="B944"/>
  <c r="B933"/>
  <c r="B907"/>
  <c r="B882"/>
  <c r="B857"/>
  <c r="B854"/>
  <c r="B852"/>
  <c r="B850"/>
  <c r="B847"/>
  <c r="B845"/>
  <c r="B834"/>
  <c r="B833" s="1"/>
  <c r="B831"/>
  <c r="B816"/>
  <c r="B814"/>
  <c r="B812"/>
  <c r="B806"/>
  <c r="B804"/>
  <c r="B802"/>
  <c r="B799"/>
  <c r="B796"/>
  <c r="B790"/>
  <c r="B783"/>
  <c r="B777"/>
  <c r="B769"/>
  <c r="B765"/>
  <c r="B755"/>
  <c r="B752"/>
  <c r="B750"/>
  <c r="B741"/>
  <c r="B738"/>
  <c r="B734"/>
  <c r="B730"/>
  <c r="B725"/>
  <c r="B721"/>
  <c r="B718"/>
  <c r="B706"/>
  <c r="B702"/>
  <c r="B689"/>
  <c r="B684"/>
  <c r="B683" s="1"/>
  <c r="B681"/>
  <c r="B673"/>
  <c r="B668"/>
  <c r="B664"/>
  <c r="B661"/>
  <c r="B658"/>
  <c r="B655"/>
  <c r="B652"/>
  <c r="B649"/>
  <c r="B644"/>
  <c r="B635"/>
  <c r="B628"/>
  <c r="B621"/>
  <c r="B613"/>
  <c r="B603"/>
  <c r="B599"/>
  <c r="B590"/>
  <c r="B588"/>
  <c r="B580"/>
  <c r="B566"/>
  <c r="B565" s="1"/>
  <c r="B561"/>
  <c r="B554"/>
  <c r="B545"/>
  <c r="B534"/>
  <c r="B526"/>
  <c r="B510"/>
  <c r="B504"/>
  <c r="B501"/>
  <c r="B497"/>
  <c r="B490"/>
  <c r="B485"/>
  <c r="B480"/>
  <c r="B474"/>
  <c r="B468"/>
  <c r="B459"/>
  <c r="B453" s="1"/>
  <c r="B454"/>
  <c r="B451"/>
  <c r="B444"/>
  <c r="B438"/>
  <c r="B434"/>
  <c r="B430"/>
  <c r="B426"/>
  <c r="B420"/>
  <c r="B413"/>
  <c r="B404"/>
  <c r="B399"/>
  <c r="B396"/>
  <c r="B390"/>
  <c r="B382"/>
  <c r="B372"/>
  <c r="B362"/>
  <c r="B346"/>
  <c r="B337"/>
  <c r="B329"/>
  <c r="B322"/>
  <c r="B313"/>
  <c r="B310"/>
  <c r="B307"/>
  <c r="B297"/>
  <c r="B295"/>
  <c r="B293"/>
  <c r="B291"/>
  <c r="B288"/>
  <c r="B282"/>
  <c r="B277"/>
  <c r="B275"/>
  <c r="B271"/>
  <c r="B265"/>
  <c r="B262"/>
  <c r="B259"/>
  <c r="B252"/>
  <c r="B251" s="1"/>
  <c r="B248"/>
  <c r="B231"/>
  <c r="B225"/>
  <c r="B219"/>
  <c r="B213"/>
  <c r="B205"/>
  <c r="B199"/>
  <c r="B192"/>
  <c r="B185"/>
  <c r="B178"/>
  <c r="B171"/>
  <c r="B165"/>
  <c r="B157"/>
  <c r="B150"/>
  <c r="B136"/>
  <c r="B125"/>
  <c r="B116"/>
  <c r="B106"/>
  <c r="B93"/>
  <c r="B84"/>
  <c r="B72"/>
  <c r="B61"/>
  <c r="B50"/>
  <c r="B39"/>
  <c r="B28"/>
  <c r="B19"/>
  <c r="B7"/>
  <c r="B19" i="12"/>
  <c r="G5" i="9"/>
  <c r="C7" i="15"/>
  <c r="B33" i="2"/>
  <c r="G5" i="7"/>
  <c r="H5"/>
  <c r="I5"/>
  <c r="C5"/>
  <c r="D5"/>
  <c r="G14" i="4"/>
  <c r="H14"/>
  <c r="B6"/>
  <c r="C6"/>
  <c r="D6"/>
  <c r="H33" i="2"/>
  <c r="C33"/>
  <c r="D39" i="3"/>
  <c r="D18"/>
  <c r="B6"/>
  <c r="B24" i="2"/>
  <c r="C24"/>
  <c r="B8"/>
  <c r="C8"/>
  <c r="I33"/>
  <c r="G33"/>
  <c r="D33"/>
  <c r="D24"/>
  <c r="D8"/>
  <c r="B6" i="1" l="1"/>
  <c r="B290"/>
  <c r="B5" s="1"/>
  <c r="B398"/>
  <c r="B509"/>
  <c r="B754"/>
  <c r="B1131"/>
  <c r="B1253"/>
  <c r="B856"/>
  <c r="B1045"/>
  <c r="B309"/>
  <c r="B1111"/>
  <c r="B7" i="18"/>
  <c r="I6" i="2"/>
  <c r="G6"/>
  <c r="H6"/>
  <c r="D7"/>
  <c r="D6" s="1"/>
  <c r="B7"/>
  <c r="B6" s="1"/>
  <c r="C7"/>
  <c r="C6" s="1"/>
  <c r="B14" i="4" l="1"/>
  <c r="G5" l="1"/>
  <c r="H5"/>
  <c r="B5"/>
  <c r="D14"/>
  <c r="C14"/>
  <c r="D5" l="1"/>
  <c r="C5"/>
  <c r="I14"/>
  <c r="I5" s="1"/>
</calcChain>
</file>

<file path=xl/sharedStrings.xml><?xml version="1.0" encoding="utf-8"?>
<sst xmlns="http://schemas.openxmlformats.org/spreadsheetml/2006/main" count="2120" uniqueCount="1677">
  <si>
    <t>单位:万元</t>
  </si>
  <si>
    <t>预算科目</t>
  </si>
  <si>
    <t>预算数</t>
  </si>
  <si>
    <t>调整预算数</t>
  </si>
  <si>
    <t>决算数</t>
  </si>
  <si>
    <t>一、税收收入</t>
  </si>
  <si>
    <t>一、一般公共服务支出</t>
  </si>
  <si>
    <t>二、非税收入</t>
  </si>
  <si>
    <t>本级支出合计</t>
    <phoneticPr fontId="3" type="noConversion"/>
  </si>
  <si>
    <t>本级收入合计</t>
    <phoneticPr fontId="3" type="noConversion"/>
  </si>
  <si>
    <t>总计</t>
    <phoneticPr fontId="3" type="noConversion"/>
  </si>
  <si>
    <t>科目名称</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</si>
  <si>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</si>
  <si>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</si>
  <si>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</si>
  <si>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</si>
  <si>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</si>
  <si>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</si>
  <si>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</si>
  <si>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</si>
  <si>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</si>
  <si>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</si>
  <si>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</si>
  <si>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</si>
  <si>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</si>
  <si>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</si>
  <si>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</si>
  <si>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</si>
  <si>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</si>
  <si>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</si>
  <si>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</si>
  <si>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</si>
  <si>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</si>
  <si>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</si>
  <si>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</si>
  <si>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</si>
  <si>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</si>
  <si>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</si>
  <si>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</si>
  <si>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</si>
  <si>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</si>
  <si>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</si>
  <si>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</si>
  <si>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</si>
  <si>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</si>
  <si>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</si>
  <si>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</si>
  <si>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</si>
  <si>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</si>
  <si>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</si>
  <si>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</si>
  <si>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</si>
  <si>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</si>
  <si>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</si>
  <si>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</si>
  <si>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</si>
  <si>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</si>
  <si>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</si>
  <si>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</si>
  <si>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</si>
  <si>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</si>
  <si>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</si>
  <si>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</si>
  <si>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</si>
  <si>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</si>
  <si>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</si>
  <si>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</si>
  <si>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</si>
  <si>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</si>
  <si>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</si>
  <si>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</si>
  <si>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</si>
  <si>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</si>
  <si>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</si>
  <si>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</si>
  <si>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</si>
  <si>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</si>
  <si>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</si>
  <si>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</si>
  <si>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</si>
  <si>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</si>
  <si>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</si>
  <si>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</si>
  <si>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</si>
  <si>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</si>
  <si>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</si>
  <si>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</si>
  <si>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</si>
  <si>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</si>
  <si>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</si>
  <si>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</si>
  <si>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</si>
  <si>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</si>
  <si>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</si>
  <si>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</si>
  <si>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</si>
  <si>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</si>
  <si>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</si>
  <si>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</si>
  <si>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消费者权益保护</t>
  </si>
  <si>
    <t xml:space="preserve">    认证认可监督管理</t>
  </si>
  <si>
    <t xml:space="preserve">    标准化管理</t>
  </si>
  <si>
    <t xml:space="preserve">  民族事务</t>
  </si>
  <si>
    <t xml:space="preserve">    民族工作专项</t>
  </si>
  <si>
    <t xml:space="preserve">    其他民族事务支出</t>
  </si>
  <si>
    <t xml:space="preserve">    港澳事务</t>
  </si>
  <si>
    <t xml:space="preserve">    台湾事务</t>
  </si>
  <si>
    <t xml:space="preserve">    华侨事务</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</si>
  <si>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</si>
  <si>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</si>
  <si>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</si>
  <si>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</si>
  <si>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</si>
  <si>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</si>
  <si>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</si>
  <si>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</si>
  <si>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</si>
  <si>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</si>
  <si>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</si>
  <si>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</si>
  <si>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</si>
  <si>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</si>
  <si>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</si>
  <si>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</si>
  <si>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</si>
  <si>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</si>
  <si>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</si>
  <si>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</si>
  <si>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</si>
  <si>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</si>
  <si>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</si>
  <si>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</si>
  <si>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</si>
  <si>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</si>
  <si>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</si>
  <si>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</si>
  <si>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</si>
  <si>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</si>
  <si>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</si>
  <si>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</si>
  <si>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</si>
  <si>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</si>
  <si>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</si>
  <si>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</si>
  <si>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</si>
  <si>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</si>
  <si>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</si>
  <si>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</si>
  <si>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</si>
  <si>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</si>
  <si>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</si>
  <si>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</si>
  <si>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</si>
  <si>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</si>
  <si>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</si>
  <si>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</si>
  <si>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</si>
  <si>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</si>
  <si>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</si>
  <si>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</si>
  <si>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</si>
  <si>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</si>
  <si>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</si>
  <si>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其他公安支出</t>
  </si>
  <si>
    <t xml:space="preserve">  国家安全</t>
  </si>
  <si>
    <t xml:space="preserve">    安全业务</t>
  </si>
  <si>
    <t xml:space="preserve">    其他国家安全支出</t>
  </si>
  <si>
    <t xml:space="preserve">  检察</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</si>
  <si>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</si>
  <si>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</si>
  <si>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</si>
  <si>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</si>
  <si>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</si>
  <si>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</si>
  <si>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</si>
  <si>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</si>
  <si>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</si>
  <si>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</si>
  <si>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</si>
  <si>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</si>
  <si>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</si>
  <si>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</si>
  <si>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</si>
  <si>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</si>
  <si>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</si>
  <si>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</si>
  <si>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</si>
  <si>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</si>
  <si>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</si>
  <si>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</si>
  <si>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</si>
  <si>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</si>
  <si>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</si>
  <si>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</si>
  <si>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</si>
  <si>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</si>
  <si>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</si>
  <si>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</si>
  <si>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</si>
  <si>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其他缉私警察支出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</si>
  <si>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</si>
  <si>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</si>
  <si>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</si>
  <si>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</si>
  <si>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</si>
  <si>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</si>
  <si>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</si>
  <si>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</si>
  <si>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</si>
  <si>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</si>
  <si>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</si>
  <si>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</si>
  <si>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</si>
  <si>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</si>
  <si>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</si>
  <si>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</si>
  <si>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</si>
  <si>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</si>
  <si>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</si>
  <si>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</si>
  <si>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</si>
  <si>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</si>
  <si>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</si>
  <si>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</si>
  <si>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</si>
  <si>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</si>
  <si>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</si>
  <si>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</si>
  <si>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</si>
  <si>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</si>
  <si>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</si>
  <si>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</si>
  <si>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</si>
  <si>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</si>
  <si>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</si>
  <si>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</si>
  <si>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</si>
  <si>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</si>
  <si>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</si>
  <si>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</si>
  <si>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</si>
  <si>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</si>
  <si>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</si>
  <si>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</si>
  <si>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</si>
  <si>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</si>
  <si>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</si>
  <si>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</si>
  <si>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</si>
  <si>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</si>
  <si>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</si>
  <si>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</si>
  <si>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</si>
  <si>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</si>
  <si>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</si>
  <si>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</si>
  <si>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</si>
  <si>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</si>
  <si>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</si>
  <si>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</si>
  <si>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</si>
  <si>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</si>
  <si>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</si>
  <si>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</si>
  <si>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</si>
  <si>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</si>
  <si>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</si>
  <si>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</si>
  <si>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</si>
  <si>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</si>
  <si>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</si>
  <si>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</si>
  <si>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</si>
  <si>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</si>
  <si>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</si>
  <si>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</si>
  <si>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</si>
  <si>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</si>
  <si>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</si>
  <si>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</si>
  <si>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</si>
  <si>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</si>
  <si>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</si>
  <si>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</si>
  <si>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</si>
  <si>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</si>
  <si>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</si>
  <si>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</si>
  <si>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</si>
  <si>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</si>
  <si>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</si>
  <si>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</si>
  <si>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</si>
  <si>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</si>
  <si>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</si>
  <si>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</si>
  <si>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</si>
  <si>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</si>
  <si>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</si>
  <si>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</si>
  <si>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</si>
  <si>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</si>
  <si>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</si>
  <si>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</si>
  <si>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</si>
  <si>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文化创作与保护</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</si>
  <si>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</si>
  <si>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</si>
  <si>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</si>
  <si>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</si>
  <si>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</si>
  <si>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</si>
  <si>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</si>
  <si>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</si>
  <si>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</si>
  <si>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</si>
  <si>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</si>
  <si>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</si>
  <si>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</si>
  <si>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</si>
  <si>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</si>
  <si>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</si>
  <si>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新闻通讯</t>
  </si>
  <si>
    <t xml:space="preserve">    出版发行</t>
  </si>
  <si>
    <t xml:space="preserve">    版权管理</t>
  </si>
  <si>
    <t xml:space="preserve">  其他文化体育与传媒支出(款)</t>
  </si>
  <si>
    <t xml:space="preserve">    宣传文化发展专项支出</t>
  </si>
  <si>
    <t xml:space="preserve">    文化产业发展专项支出</t>
  </si>
  <si>
    <t xml:space="preserve">    其他文化体育与传媒支出(项)</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</si>
  <si>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</si>
  <si>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</si>
  <si>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</si>
  <si>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</si>
  <si>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</si>
  <si>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</si>
  <si>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</si>
  <si>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</si>
  <si>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</si>
  <si>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</si>
  <si>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</si>
  <si>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</si>
  <si>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</si>
  <si>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</si>
  <si>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</si>
  <si>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</si>
  <si>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</si>
  <si>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财政对失业保险基金的补助</t>
  </si>
  <si>
    <t xml:space="preserve">    财政对工伤保险基金的补助</t>
  </si>
  <si>
    <t xml:space="preserve">    财政对生育保险基金的补助</t>
  </si>
  <si>
    <t xml:space="preserve">    财政对城乡居民基本养老保险基金的补助</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</si>
  <si>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</si>
  <si>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</si>
  <si>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</si>
  <si>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</si>
  <si>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</si>
  <si>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</si>
  <si>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</si>
  <si>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</si>
  <si>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</si>
  <si>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</si>
  <si>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</si>
  <si>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</si>
  <si>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</si>
  <si>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</si>
  <si>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</si>
  <si>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</si>
  <si>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</si>
  <si>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</si>
  <si>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</si>
  <si>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</si>
  <si>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</si>
  <si>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</si>
  <si>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</si>
  <si>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</si>
  <si>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</si>
  <si>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</si>
  <si>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</si>
  <si>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</si>
  <si>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</si>
  <si>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</si>
  <si>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</si>
  <si>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</si>
  <si>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</si>
  <si>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</si>
  <si>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</si>
  <si>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</si>
  <si>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</si>
  <si>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</si>
  <si>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</si>
  <si>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</si>
  <si>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</si>
  <si>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</si>
  <si>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</si>
  <si>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</si>
  <si>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</si>
  <si>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</si>
  <si>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</si>
  <si>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</si>
  <si>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</si>
  <si>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</si>
  <si>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</si>
  <si>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</si>
  <si>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</si>
  <si>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</si>
  <si>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</si>
  <si>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</si>
  <si>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</si>
  <si>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</si>
  <si>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</si>
  <si>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</si>
  <si>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</si>
  <si>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</si>
  <si>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</si>
  <si>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补充道路交通事故社会救助基金</t>
  </si>
  <si>
    <t xml:space="preserve">    交强险罚款收入补助基金支出</t>
  </si>
  <si>
    <t xml:space="preserve">  其他生活救助</t>
  </si>
  <si>
    <t xml:space="preserve">    其他城市生活救助</t>
  </si>
  <si>
    <t xml:space="preserve">    其他农村生活救助</t>
  </si>
  <si>
    <t xml:space="preserve">  其他社会保障和就业支出(款)</t>
  </si>
  <si>
    <t xml:space="preserve">    其他社会保障和就业支出(项)</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</si>
  <si>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</si>
  <si>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</si>
  <si>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</si>
  <si>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</si>
  <si>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</si>
  <si>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</si>
  <si>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</si>
  <si>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</si>
  <si>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</si>
  <si>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</si>
  <si>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</si>
  <si>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</si>
  <si>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</si>
  <si>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</si>
  <si>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</si>
  <si>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</si>
  <si>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</si>
  <si>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</si>
  <si>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</si>
  <si>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</si>
  <si>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</si>
  <si>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</si>
  <si>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</si>
  <si>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</si>
  <si>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</si>
  <si>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</si>
  <si>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</si>
  <si>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</si>
  <si>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</si>
  <si>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</si>
  <si>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</si>
  <si>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</si>
  <si>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</si>
  <si>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城乡医疗救助</t>
  </si>
  <si>
    <t xml:space="preserve">    疾病应急救助</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</si>
  <si>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</si>
  <si>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</si>
  <si>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</si>
  <si>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</si>
  <si>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</si>
  <si>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</si>
  <si>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</si>
  <si>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</si>
  <si>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</si>
  <si>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</si>
  <si>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环境保护管理事务</t>
  </si>
  <si>
    <t xml:space="preserve">    环境保护法规、规划及标准</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</si>
  <si>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</si>
  <si>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</si>
  <si>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</si>
  <si>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</si>
  <si>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</si>
  <si>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</si>
  <si>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</si>
  <si>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</si>
  <si>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</si>
  <si>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</si>
  <si>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</si>
  <si>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</si>
  <si>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</si>
  <si>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</si>
  <si>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</si>
  <si>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</si>
  <si>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</si>
  <si>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</si>
  <si>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</si>
  <si>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</si>
  <si>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</si>
  <si>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</si>
  <si>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</si>
  <si>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</si>
  <si>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</si>
  <si>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</si>
  <si>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</si>
  <si>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</si>
  <si>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</si>
  <si>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</si>
  <si>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</si>
  <si>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</si>
  <si>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</si>
  <si>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</si>
  <si>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</si>
  <si>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</si>
  <si>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</si>
  <si>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</si>
  <si>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</si>
  <si>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</si>
  <si>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</si>
  <si>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</si>
  <si>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</si>
  <si>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</si>
  <si>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</si>
  <si>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</si>
  <si>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</si>
  <si>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</si>
  <si>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</si>
  <si>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</si>
  <si>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</si>
  <si>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</si>
  <si>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</si>
  <si>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</si>
  <si>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</si>
  <si>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</si>
  <si>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</si>
  <si>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</si>
  <si>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</si>
  <si>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</si>
  <si>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</si>
  <si>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</si>
  <si>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</si>
  <si>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</si>
  <si>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</si>
  <si>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</si>
  <si>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</si>
  <si>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</si>
  <si>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</si>
  <si>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</si>
  <si>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</si>
  <si>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</si>
  <si>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</si>
  <si>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</si>
  <si>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</si>
  <si>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</si>
  <si>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</si>
  <si>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</si>
  <si>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</si>
  <si>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</si>
  <si>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</si>
  <si>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</si>
  <si>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</si>
  <si>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</si>
  <si>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</si>
  <si>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</si>
  <si>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</si>
  <si>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</si>
  <si>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</si>
  <si>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</si>
  <si>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</si>
  <si>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</si>
  <si>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</si>
  <si>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</si>
  <si>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</si>
  <si>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</si>
  <si>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</si>
  <si>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</si>
  <si>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</si>
  <si>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</si>
  <si>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</si>
  <si>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森林培育</t>
  </si>
  <si>
    <t xml:space="preserve">    森林资源管理</t>
  </si>
  <si>
    <t xml:space="preserve">    森林生态效益补偿</t>
  </si>
  <si>
    <t xml:space="preserve">    动植物保护</t>
  </si>
  <si>
    <t xml:space="preserve">    湿地保护</t>
  </si>
  <si>
    <t xml:space="preserve">    防沙治沙</t>
  </si>
  <si>
    <t xml:space="preserve">    信息管理</t>
  </si>
  <si>
    <t xml:space="preserve">    林区公共支出</t>
  </si>
  <si>
    <t xml:space="preserve">    成品油价格改革对林业的补贴</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</si>
  <si>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</si>
  <si>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</si>
  <si>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</si>
  <si>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</si>
  <si>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</si>
  <si>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</si>
  <si>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</si>
  <si>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</si>
  <si>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</si>
  <si>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</si>
  <si>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</si>
  <si>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</si>
  <si>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</si>
  <si>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</si>
  <si>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</si>
  <si>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</si>
  <si>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</si>
  <si>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</si>
  <si>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</si>
  <si>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</si>
  <si>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</si>
  <si>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</si>
  <si>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</si>
  <si>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</si>
  <si>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</si>
  <si>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</si>
  <si>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</si>
  <si>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</si>
  <si>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</si>
  <si>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</si>
  <si>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</si>
  <si>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</si>
  <si>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</si>
  <si>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</si>
  <si>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</si>
  <si>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</si>
  <si>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</si>
  <si>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</si>
  <si>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</si>
  <si>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</si>
  <si>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</si>
  <si>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</si>
  <si>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</si>
  <si>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</si>
  <si>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</si>
  <si>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</si>
  <si>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</si>
  <si>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</si>
  <si>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</si>
  <si>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</si>
  <si>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</si>
  <si>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</si>
  <si>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</si>
  <si>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</si>
  <si>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</si>
  <si>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</si>
  <si>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</si>
  <si>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</si>
  <si>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</si>
  <si>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</si>
  <si>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公路养护</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</si>
  <si>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</si>
  <si>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</si>
  <si>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</si>
  <si>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</si>
  <si>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</si>
  <si>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</si>
  <si>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</si>
  <si>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</si>
  <si>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</si>
  <si>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</si>
  <si>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</si>
  <si>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</si>
  <si>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</si>
  <si>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</si>
  <si>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</si>
  <si>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</si>
  <si>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</si>
  <si>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</si>
  <si>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</si>
  <si>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</si>
  <si>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</si>
  <si>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</si>
  <si>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</si>
  <si>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</si>
  <si>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</si>
  <si>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</si>
  <si>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</si>
  <si>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</si>
  <si>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</si>
  <si>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</si>
  <si>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</si>
  <si>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</si>
  <si>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</si>
  <si>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</si>
  <si>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</si>
  <si>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</si>
  <si>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</si>
  <si>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</si>
  <si>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</si>
  <si>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</si>
  <si>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</si>
  <si>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</si>
  <si>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</si>
  <si>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</si>
  <si>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</si>
  <si>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</si>
  <si>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</si>
  <si>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</si>
  <si>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</si>
  <si>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</si>
  <si>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</si>
  <si>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</si>
  <si>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</si>
  <si>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</si>
  <si>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</si>
  <si>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</si>
  <si>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</si>
  <si>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</si>
  <si>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</si>
  <si>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</si>
  <si>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</si>
  <si>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</si>
  <si>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</si>
  <si>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</si>
  <si>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</si>
  <si>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</si>
  <si>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</si>
  <si>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</si>
  <si>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</si>
  <si>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</si>
  <si>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</si>
  <si>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</si>
  <si>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</si>
  <si>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</si>
  <si>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</si>
  <si>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</si>
  <si>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</si>
  <si>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</si>
  <si>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</si>
  <si>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</si>
  <si>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</si>
  <si>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</si>
  <si>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</si>
  <si>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</si>
  <si>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</si>
  <si>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</si>
  <si>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</si>
  <si>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</si>
  <si>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</si>
  <si>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</si>
  <si>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</si>
  <si>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</si>
  <si>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</si>
  <si>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</si>
  <si>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</si>
  <si>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</si>
  <si>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</si>
  <si>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</si>
  <si>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</si>
  <si>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旅游行业业务管理</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</si>
  <si>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</si>
  <si>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</si>
  <si>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</si>
  <si>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</si>
  <si>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</si>
  <si>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</si>
  <si>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</si>
  <si>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</si>
  <si>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</si>
  <si>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</si>
  <si>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</si>
  <si>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</si>
  <si>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</si>
  <si>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</si>
  <si>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</si>
  <si>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</si>
  <si>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</si>
  <si>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</si>
  <si>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</si>
  <si>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</si>
  <si>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</si>
  <si>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</si>
  <si>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</si>
  <si>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</si>
  <si>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</si>
  <si>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</si>
  <si>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</si>
  <si>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</si>
  <si>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</si>
  <si>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</si>
  <si>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</si>
  <si>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</si>
  <si>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</si>
  <si>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</si>
  <si>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</si>
  <si>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</si>
  <si>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</si>
  <si>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</si>
  <si>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</si>
  <si>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土地资源调查</t>
  </si>
  <si>
    <t xml:space="preserve">    土地资源利用与保护</t>
  </si>
  <si>
    <t xml:space="preserve">    国土整治</t>
  </si>
  <si>
    <t xml:space="preserve">    地质灾害防治</t>
  </si>
  <si>
    <t xml:space="preserve">    土地资源储备支出</t>
  </si>
  <si>
    <t xml:space="preserve">    地质矿产资源利用与保护</t>
  </si>
  <si>
    <t xml:space="preserve">    地质转产项目财政贴息</t>
  </si>
  <si>
    <t xml:space="preserve">    国外风险勘查</t>
  </si>
  <si>
    <t xml:space="preserve">    地质勘查基金(周转金)支出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</si>
  <si>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</si>
  <si>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</si>
  <si>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</si>
  <si>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</si>
  <si>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</si>
  <si>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</si>
  <si>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</si>
  <si>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</si>
  <si>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</si>
  <si>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</si>
  <si>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</si>
  <si>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</si>
  <si>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</si>
  <si>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</si>
  <si>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</si>
  <si>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</si>
  <si>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</si>
  <si>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</si>
  <si>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</si>
  <si>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</si>
  <si>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</si>
  <si>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</si>
  <si>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</si>
  <si>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</si>
  <si>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</si>
  <si>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</si>
  <si>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</si>
  <si>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</si>
  <si>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</si>
  <si>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</si>
  <si>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</si>
  <si>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</si>
  <si>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</si>
  <si>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</si>
  <si>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</si>
  <si>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</si>
  <si>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</si>
  <si>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</si>
  <si>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</si>
  <si>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</si>
  <si>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</si>
  <si>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</si>
  <si>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</si>
  <si>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</si>
  <si>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</si>
  <si>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</si>
  <si>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</si>
  <si>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</si>
  <si>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</si>
  <si>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</si>
  <si>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</si>
  <si>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</si>
  <si>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</si>
  <si>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</si>
  <si>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</si>
  <si>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</si>
  <si>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</si>
  <si>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</si>
  <si>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</si>
  <si>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</si>
  <si>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</si>
  <si>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</si>
  <si>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</si>
  <si>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</si>
  <si>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</si>
  <si>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</si>
  <si>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</si>
  <si>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</si>
  <si>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</si>
  <si>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</si>
  <si>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</si>
  <si>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</si>
  <si>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</si>
  <si>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</si>
  <si>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</si>
  <si>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</si>
  <si>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</si>
  <si>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</si>
  <si>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</si>
  <si>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</si>
  <si>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</si>
  <si>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天然铀能源储备</t>
  </si>
  <si>
    <t xml:space="preserve">    煤炭储备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</si>
  <si>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</si>
  <si>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</si>
  <si>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</si>
  <si>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</si>
  <si>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</si>
  <si>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</si>
  <si>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</si>
  <si>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</si>
  <si>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</si>
  <si>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</si>
  <si>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</si>
  <si>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</si>
  <si>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</si>
  <si>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</si>
  <si>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</si>
  <si>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</si>
  <si>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</si>
  <si>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</si>
  <si>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其他支出(款)</t>
  </si>
  <si>
    <t xml:space="preserve">    其他支出(项)</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</si>
  <si>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</si>
  <si>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</si>
  <si>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</si>
  <si>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</si>
  <si>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</si>
  <si>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</si>
  <si>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</si>
  <si>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</si>
  <si>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</si>
  <si>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</si>
  <si>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</si>
  <si>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单位：万元</t>
    <phoneticPr fontId="3" type="noConversion"/>
  </si>
  <si>
    <t xml:space="preserve">    所得税基数返还收入</t>
  </si>
  <si>
    <t>　　公共安全</t>
  </si>
  <si>
    <t>　　教育</t>
  </si>
  <si>
    <t>　　科学技术</t>
  </si>
  <si>
    <t xml:space="preserve">    体制补助收入</t>
  </si>
  <si>
    <t>　　社会保障和就业</t>
  </si>
  <si>
    <t xml:space="preserve">    均衡性转移支付收入</t>
  </si>
  <si>
    <t>　　节能环保</t>
  </si>
  <si>
    <t xml:space="preserve">    县级基本财力保障机制奖补资金收入</t>
  </si>
  <si>
    <t>　　城乡社区</t>
  </si>
  <si>
    <t xml:space="preserve">    结算补助收入</t>
  </si>
  <si>
    <t>　　农林水</t>
  </si>
  <si>
    <t>　　交通运输</t>
  </si>
  <si>
    <t>　　资源勘探信息等</t>
  </si>
  <si>
    <t>　　商业服务业等</t>
  </si>
  <si>
    <t xml:space="preserve">    基层公检法司转移支付收入</t>
  </si>
  <si>
    <t>　　住房保障</t>
  </si>
  <si>
    <t>　　粮油物资储备</t>
  </si>
  <si>
    <t xml:space="preserve">    农村综合改革转移支付收入</t>
  </si>
  <si>
    <t xml:space="preserve">    产粮（油）大县奖励资金收入</t>
  </si>
  <si>
    <t xml:space="preserve">    重点生态功能区转移支付收入</t>
  </si>
  <si>
    <t xml:space="preserve">    固定数额补助收入</t>
  </si>
  <si>
    <t>　　一般公共服务</t>
  </si>
  <si>
    <t>单位：万元</t>
    <phoneticPr fontId="7" type="noConversion"/>
  </si>
  <si>
    <t>收入</t>
    <phoneticPr fontId="3" type="noConversion"/>
  </si>
  <si>
    <t xml:space="preserve">  国有土地使用权出让收入及对应专项债务收入安排的支出</t>
  </si>
  <si>
    <t xml:space="preserve">    征地和拆迁补偿支出</t>
  </si>
  <si>
    <t xml:space="preserve">    农村基础设施建设支出</t>
  </si>
  <si>
    <t xml:space="preserve">    其他国有土地使用权出让收入安排的支出</t>
  </si>
  <si>
    <t xml:space="preserve">    基础设施建设和经济发展</t>
  </si>
  <si>
    <t xml:space="preserve">    三峡工程后续工作</t>
  </si>
  <si>
    <t xml:space="preserve">    用于社会福利的彩票公益金支出</t>
  </si>
  <si>
    <t xml:space="preserve">    用于体育事业的彩票公益金支出</t>
  </si>
  <si>
    <t xml:space="preserve">    用于教育事业的彩票公益金支出</t>
  </si>
  <si>
    <t xml:space="preserve">    用于文化事业的彩票公益金支出</t>
  </si>
  <si>
    <t xml:space="preserve">    用于城乡医疗救助的彩票公益金支出</t>
  </si>
  <si>
    <t>支出</t>
    <phoneticPr fontId="3" type="noConversion"/>
  </si>
  <si>
    <t>决算数</t>
    <phoneticPr fontId="3" type="noConversion"/>
  </si>
  <si>
    <t>单位：万元</t>
    <phoneticPr fontId="3" type="noConversion"/>
  </si>
  <si>
    <t>合计</t>
    <phoneticPr fontId="3" type="noConversion"/>
  </si>
  <si>
    <t>总  计</t>
    <phoneticPr fontId="3" type="noConversion"/>
  </si>
  <si>
    <t>-</t>
    <phoneticPr fontId="3" type="noConversion"/>
  </si>
  <si>
    <t>表1</t>
    <phoneticPr fontId="3" type="noConversion"/>
  </si>
  <si>
    <t>表2</t>
    <phoneticPr fontId="3" type="noConversion"/>
  </si>
  <si>
    <t>表4</t>
    <phoneticPr fontId="3" type="noConversion"/>
  </si>
  <si>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</si>
  <si>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</si>
  <si>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</si>
  <si>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</si>
  <si>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</si>
  <si>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</si>
  <si>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</si>
  <si>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</si>
  <si>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</si>
  <si>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</si>
  <si>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</si>
  <si>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</si>
  <si>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</si>
  <si>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</si>
  <si>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</si>
  <si>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</si>
  <si>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</si>
  <si>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</si>
  <si>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</si>
  <si>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</si>
  <si>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二、外交支出</t>
  </si>
  <si>
    <t>三、国防支出</t>
  </si>
  <si>
    <t>四、公共安全支出</t>
  </si>
  <si>
    <t>五、教育支出</t>
  </si>
  <si>
    <t>六、科学技术支出</t>
  </si>
  <si>
    <t>八、社会保障和就业支出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</si>
  <si>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</si>
  <si>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</si>
  <si>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</si>
  <si>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</si>
  <si>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</si>
  <si>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</si>
  <si>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</si>
  <si>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</si>
  <si>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十九、住房保障支出</t>
  </si>
  <si>
    <t>二十、粮油物资储备支出</t>
  </si>
  <si>
    <t>一般公共服务支出</t>
  </si>
  <si>
    <t xml:space="preserve">  人大事务</t>
  </si>
  <si>
    <t>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</si>
  <si>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</si>
  <si>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</si>
  <si>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</si>
  <si>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</si>
  <si>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</si>
  <si>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</si>
  <si>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</si>
  <si>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</si>
  <si>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</si>
  <si>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</si>
  <si>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</si>
  <si>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公共安全支出</t>
  </si>
  <si>
    <t xml:space="preserve">  公安</t>
  </si>
  <si>
    <t xml:space="preserve">  其他公共安全支出(款)</t>
  </si>
  <si>
    <t xml:space="preserve">    其他公共安全支出(项)</t>
  </si>
  <si>
    <t>教育支出</t>
  </si>
  <si>
    <t>科学技术支出</t>
  </si>
  <si>
    <t>社会保障和就业支出</t>
  </si>
  <si>
    <t xml:space="preserve">    残疾人生活和护理补贴</t>
  </si>
  <si>
    <t xml:space="preserve">  特困人员救助供养</t>
  </si>
  <si>
    <t xml:space="preserve">    城市特困人员救助供养支出</t>
  </si>
  <si>
    <t xml:space="preserve">    农村特困人员救助供养支出</t>
  </si>
  <si>
    <t xml:space="preserve">  财政对基本养老保险基金的补助</t>
  </si>
  <si>
    <t xml:space="preserve">    财政对企业职工基本养老保险基金的补助</t>
  </si>
  <si>
    <t xml:space="preserve">    财政对其他基本养老保险基金的补助</t>
  </si>
  <si>
    <t xml:space="preserve">  财政对其他社会保险基金的补助</t>
  </si>
  <si>
    <t xml:space="preserve">    其他财政对社会保险基金的补助</t>
  </si>
  <si>
    <t xml:space="preserve">  行政事业单位医疗</t>
  </si>
  <si>
    <t xml:space="preserve">    其他行政事业单位医疗支出</t>
  </si>
  <si>
    <t xml:space="preserve">  财政对基本医疗保险基金的补助</t>
  </si>
  <si>
    <t xml:space="preserve">    财政对城乡居民基本医疗保险基金的补助</t>
  </si>
  <si>
    <t xml:space="preserve">    财政对其他基本医疗保险基金的补助</t>
  </si>
  <si>
    <t xml:space="preserve">  医疗救助</t>
  </si>
  <si>
    <t xml:space="preserve">    其他医疗救助支出</t>
  </si>
  <si>
    <t xml:space="preserve">  优抚对象医疗</t>
  </si>
  <si>
    <t xml:space="preserve">    其他优抚对象医疗支出</t>
  </si>
  <si>
    <t>节能环保支出</t>
  </si>
  <si>
    <t>城乡社区支出</t>
  </si>
  <si>
    <t>农林水支出</t>
  </si>
  <si>
    <t xml:space="preserve">    创业担保贷款贴息</t>
  </si>
  <si>
    <t xml:space="preserve">    补充创业担保贷款基金</t>
  </si>
  <si>
    <t>交通运输支出</t>
  </si>
  <si>
    <t xml:space="preserve">    公路建设</t>
  </si>
  <si>
    <t xml:space="preserve">    交通运输信息化建设</t>
  </si>
  <si>
    <t>资源勘探信息等支出</t>
  </si>
  <si>
    <t>商业服务业等支出</t>
  </si>
  <si>
    <t>住房保障支出</t>
  </si>
  <si>
    <t>粮油物资储备支出</t>
  </si>
  <si>
    <t>其他支出(类)</t>
  </si>
  <si>
    <t>债务付息支出</t>
  </si>
  <si>
    <t xml:space="preserve">    增值税税收返还收入</t>
  </si>
  <si>
    <t xml:space="preserve">    消费税税收返还收入</t>
  </si>
  <si>
    <t>一、返还性收入</t>
  </si>
  <si>
    <t xml:space="preserve">    贫困地区转移支付收入</t>
  </si>
  <si>
    <t xml:space="preserve">    成品油税费改革税收返还收入</t>
  </si>
  <si>
    <t>三、专项转移支付收入</t>
  </si>
  <si>
    <t>　　外交</t>
  </si>
  <si>
    <t xml:space="preserve">    增值税“五五分享”税收返还收入</t>
  </si>
  <si>
    <t>　　国防</t>
  </si>
  <si>
    <t xml:space="preserve">    其他税收返还收入</t>
  </si>
  <si>
    <t>二、一般性转移支付收入</t>
  </si>
  <si>
    <t xml:space="preserve">    资源枯竭型城市转移支付补助收入</t>
  </si>
  <si>
    <t xml:space="preserve">    企业事业单位划转补助收入</t>
  </si>
  <si>
    <t xml:space="preserve">    成品油税费改革转移支付补助收入</t>
  </si>
  <si>
    <t xml:space="preserve">    城乡义务教育转移支付收入</t>
  </si>
  <si>
    <t xml:space="preserve">    基本养老金转移支付收入</t>
  </si>
  <si>
    <t xml:space="preserve">    城乡居民医疗保险转移支付收入</t>
  </si>
  <si>
    <t>　　金融</t>
  </si>
  <si>
    <t xml:space="preserve">    革命老区转移支付收入</t>
  </si>
  <si>
    <t>四、上解上级支出</t>
  </si>
  <si>
    <t xml:space="preserve">    民族地区转移支付收入</t>
  </si>
  <si>
    <t>　  体制上解支出</t>
  </si>
  <si>
    <t xml:space="preserve">    边疆地区转移支付收入</t>
  </si>
  <si>
    <t>　  专项上解支出</t>
  </si>
  <si>
    <t xml:space="preserve">  旅游发展基金支出</t>
  </si>
  <si>
    <t xml:space="preserve">    用于其他社会公益事业的彩票公益金支出</t>
  </si>
  <si>
    <t xml:space="preserve">    用于残疾人事业的彩票公益金支出</t>
  </si>
  <si>
    <t>单位：亿元</t>
  </si>
  <si>
    <t>地   区</t>
  </si>
  <si>
    <t>一般债务</t>
  </si>
  <si>
    <t>专项债务</t>
  </si>
  <si>
    <t>A=B+C</t>
  </si>
  <si>
    <t>B</t>
  </si>
  <si>
    <t>C</t>
  </si>
  <si>
    <t>D=E+F</t>
  </si>
  <si>
    <t>E</t>
  </si>
  <si>
    <t>F</t>
  </si>
  <si>
    <t>注：1.本表反映上一年度本级政府债务限额及余额决算数。</t>
    <phoneticPr fontId="7" type="noConversion"/>
  </si>
  <si>
    <t>2.本表由县级以上地方各级财政部门在本级人民代表大会常务委员会批准决算后二十日内公开。</t>
    <phoneticPr fontId="7" type="noConversion"/>
  </si>
  <si>
    <t>项目名称</t>
  </si>
  <si>
    <t>项目编号</t>
  </si>
  <si>
    <t>项目领域</t>
  </si>
  <si>
    <t>项目主管部门</t>
  </si>
  <si>
    <t>项目实施单位</t>
  </si>
  <si>
    <t>债券性质</t>
  </si>
  <si>
    <t>债券规模</t>
  </si>
  <si>
    <t>发行时间（年/月）</t>
  </si>
  <si>
    <t>小计</t>
    <phoneticPr fontId="7" type="noConversion"/>
  </si>
  <si>
    <t>巫山县工业园区管理委员会</t>
  </si>
  <si>
    <t>一般债券</t>
    <phoneticPr fontId="7" type="noConversion"/>
  </si>
  <si>
    <t>易地扶贫</t>
  </si>
  <si>
    <t>巫山县投资有限公司</t>
  </si>
  <si>
    <t>注：本表反映上一年度新增地方政府债券资金使用情况，由县级以上地方各级财政部门在本级人民代表大会常务委员会批准决算后二十日内公开。</t>
    <phoneticPr fontId="7" type="noConversion"/>
  </si>
  <si>
    <t>项目</t>
  </si>
  <si>
    <t xml:space="preserve">  其中：一般债务</t>
  </si>
  <si>
    <t xml:space="preserve">     新增一般债券发行额</t>
  </si>
  <si>
    <t xml:space="preserve">     再融资一般债券发行额</t>
  </si>
  <si>
    <t xml:space="preserve">     新增专项债券发行额</t>
  </si>
  <si>
    <t xml:space="preserve">     再融资专项债券发行额</t>
  </si>
  <si>
    <t>注：本表由县级以上地方各级财政部门在本级人民代表大会常务委员会批准决算后二十日内公开，反映上两年度本级政府债务限额及余额决算数，上一年度本级政府债务发行额、还本支出、付息支出、限额及余额决算数。</t>
    <phoneticPr fontId="7" type="noConversion"/>
  </si>
  <si>
    <t>表8</t>
    <phoneticPr fontId="3" type="noConversion"/>
  </si>
  <si>
    <t>表3</t>
  </si>
  <si>
    <t>单位：万元</t>
  </si>
  <si>
    <t>科目_x000D_编码</t>
  </si>
  <si>
    <t>一般公共预算本级基本支出合计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</si>
  <si>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</si>
  <si>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</si>
  <si>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</si>
  <si>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</si>
  <si>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</si>
  <si>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</si>
  <si>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</si>
  <si>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</si>
  <si>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</si>
  <si>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委托业务费</t>
  </si>
  <si>
    <t xml:space="preserve">  公务接待费</t>
  </si>
  <si>
    <t xml:space="preserve">  公务用车运行维护费</t>
  </si>
  <si>
    <t xml:space="preserve">  维修(护)费</t>
  </si>
  <si>
    <t xml:space="preserve">  其他商品和服务支出</t>
  </si>
  <si>
    <t>对事业单位经常性补助</t>
  </si>
  <si>
    <t xml:space="preserve">  工资福利支出</t>
  </si>
  <si>
    <t xml:space="preserve">  商品和服务支出</t>
  </si>
  <si>
    <t xml:space="preserve">  其他对事业单位补助</t>
  </si>
  <si>
    <t>对个人和家庭的补助</t>
  </si>
  <si>
    <t xml:space="preserve">  社会福利和救助</t>
  </si>
  <si>
    <t xml:space="preserve">  离退休费</t>
  </si>
  <si>
    <t xml:space="preserve">  其他对个人和家庭补助</t>
  </si>
  <si>
    <t>增长%</t>
    <phoneticPr fontId="3" type="noConversion"/>
  </si>
  <si>
    <t>支出</t>
    <phoneticPr fontId="3" type="noConversion"/>
  </si>
  <si>
    <t>年初预算</t>
    <phoneticPr fontId="3" type="noConversion"/>
  </si>
  <si>
    <t>调整预算</t>
    <phoneticPr fontId="3" type="noConversion"/>
  </si>
  <si>
    <t>-</t>
    <phoneticPr fontId="3" type="noConversion"/>
  </si>
  <si>
    <t>一、利润收入</t>
    <phoneticPr fontId="3" type="noConversion"/>
  </si>
  <si>
    <t>一、解决历史遗留问题及改革成本支出</t>
    <phoneticPr fontId="3" type="noConversion"/>
  </si>
  <si>
    <t>二、股利、股息收入</t>
    <phoneticPr fontId="3" type="noConversion"/>
  </si>
  <si>
    <t>二、国有企业资本金注入</t>
    <phoneticPr fontId="3" type="noConversion"/>
  </si>
  <si>
    <t>三、产权转让收入</t>
    <phoneticPr fontId="3" type="noConversion"/>
  </si>
  <si>
    <t>三、国有企业政策性补贴</t>
    <phoneticPr fontId="3" type="noConversion"/>
  </si>
  <si>
    <t>四、清算收入</t>
    <phoneticPr fontId="3" type="noConversion"/>
  </si>
  <si>
    <t>四、金融国有资本经营预算支出</t>
    <phoneticPr fontId="3" type="noConversion"/>
  </si>
  <si>
    <t>五、其他国有资本经营预算收入</t>
    <phoneticPr fontId="3" type="noConversion"/>
  </si>
  <si>
    <t>五、其他国有资本经营预算支出</t>
    <phoneticPr fontId="3" type="noConversion"/>
  </si>
  <si>
    <t>一、上级补助收入</t>
    <phoneticPr fontId="3" type="noConversion"/>
  </si>
  <si>
    <t>一、调出资金</t>
    <phoneticPr fontId="3" type="noConversion"/>
  </si>
  <si>
    <t>收入</t>
    <phoneticPr fontId="3" type="noConversion"/>
  </si>
  <si>
    <t>年初预算</t>
    <phoneticPr fontId="3" type="noConversion"/>
  </si>
  <si>
    <t>调整预算</t>
    <phoneticPr fontId="3" type="noConversion"/>
  </si>
  <si>
    <t>收入</t>
    <phoneticPr fontId="7" type="noConversion"/>
  </si>
  <si>
    <t>预算数</t>
    <phoneticPr fontId="7" type="noConversion"/>
  </si>
  <si>
    <t>调整预算数</t>
    <phoneticPr fontId="7" type="noConversion"/>
  </si>
  <si>
    <t>决算数</t>
    <phoneticPr fontId="7" type="noConversion"/>
  </si>
  <si>
    <t>同口径
增长%</t>
    <phoneticPr fontId="7" type="noConversion"/>
  </si>
  <si>
    <t>支出</t>
    <phoneticPr fontId="7" type="noConversion"/>
  </si>
  <si>
    <t>总计</t>
    <phoneticPr fontId="7" type="noConversion"/>
  </si>
  <si>
    <t>-</t>
    <phoneticPr fontId="3" type="noConversion"/>
  </si>
  <si>
    <t>本级收入合计</t>
    <phoneticPr fontId="7" type="noConversion"/>
  </si>
  <si>
    <t>本级支出合计</t>
    <phoneticPr fontId="7" type="noConversion"/>
  </si>
  <si>
    <t>一、国有土地收益金收入</t>
    <phoneticPr fontId="3" type="noConversion"/>
  </si>
  <si>
    <t>二、农业土地开发资金收入</t>
    <phoneticPr fontId="3" type="noConversion"/>
  </si>
  <si>
    <t>三、国有土地使用权出让收入</t>
    <phoneticPr fontId="3" type="noConversion"/>
  </si>
  <si>
    <t>转移性收入合计</t>
    <phoneticPr fontId="7" type="noConversion"/>
  </si>
  <si>
    <t>一、上级补助收入</t>
    <phoneticPr fontId="3" type="noConversion"/>
  </si>
  <si>
    <t>转移性支出合计</t>
    <phoneticPr fontId="7" type="noConversion"/>
  </si>
  <si>
    <t>二、债务(转贷)收入</t>
    <phoneticPr fontId="3" type="noConversion"/>
  </si>
  <si>
    <t>一、上解上级支出</t>
    <phoneticPr fontId="3" type="noConversion"/>
  </si>
  <si>
    <t>二、调出资金</t>
    <phoneticPr fontId="3" type="noConversion"/>
  </si>
  <si>
    <t>三、债务还本支出</t>
    <phoneticPr fontId="3" type="noConversion"/>
  </si>
  <si>
    <t>四、结转下年</t>
    <phoneticPr fontId="7" type="noConversion"/>
  </si>
  <si>
    <t>收    入</t>
    <phoneticPr fontId="3" type="noConversion"/>
  </si>
  <si>
    <t>支    出</t>
    <phoneticPr fontId="3" type="noConversion"/>
  </si>
  <si>
    <t>同口径
增长%</t>
    <phoneticPr fontId="3" type="noConversion"/>
  </si>
  <si>
    <t xml:space="preserve">    环境保护税</t>
  </si>
  <si>
    <t>转移性收入合计</t>
  </si>
  <si>
    <t>转移性支出合计</t>
  </si>
  <si>
    <t>一、上级补助收入</t>
  </si>
  <si>
    <t>一、上解上级支出</t>
  </si>
  <si>
    <t>三、调入资金</t>
  </si>
  <si>
    <t>三、债务还本支出</t>
  </si>
  <si>
    <t>四、债务(转贷)收入</t>
  </si>
  <si>
    <t>四、结转下年</t>
  </si>
  <si>
    <t xml:space="preserve">    援外优惠贷款贴息</t>
  </si>
  <si>
    <t xml:space="preserve">    对外援助</t>
  </si>
  <si>
    <t xml:space="preserve">    边海防</t>
  </si>
  <si>
    <t xml:space="preserve">    财政对职工基本医疗保险基金的补助</t>
  </si>
  <si>
    <t xml:space="preserve">    停伐补助</t>
  </si>
  <si>
    <t xml:space="preserve">    产业化发展</t>
  </si>
  <si>
    <t xml:space="preserve">    创新示范</t>
  </si>
  <si>
    <t xml:space="preserve">    车辆购置税用于老旧汽车报废更新补贴</t>
  </si>
  <si>
    <t xml:space="preserve">    地质矿产资源与环境调查</t>
  </si>
  <si>
    <t xml:space="preserve">  专用材料购置费</t>
  </si>
  <si>
    <t xml:space="preserve">  因公出国(境)费用</t>
  </si>
  <si>
    <t xml:space="preserve">  设备购置</t>
  </si>
  <si>
    <t xml:space="preserve">  大型修缮</t>
  </si>
  <si>
    <t xml:space="preserve">  其他资本性支出</t>
  </si>
  <si>
    <t>对事业单位资本性补助</t>
  </si>
  <si>
    <t xml:space="preserve">  资本性支出(一)</t>
  </si>
  <si>
    <t xml:space="preserve">  资本性支出(二)</t>
  </si>
  <si>
    <t>四、城市基础设施配套费收入</t>
    <phoneticPr fontId="3" type="noConversion"/>
  </si>
  <si>
    <t>五、污水处理费收入</t>
    <phoneticPr fontId="3" type="noConversion"/>
  </si>
  <si>
    <t>转移性收入</t>
    <phoneticPr fontId="3" type="noConversion"/>
  </si>
  <si>
    <t>本级收入合计</t>
    <phoneticPr fontId="3" type="noConversion"/>
  </si>
  <si>
    <t>本年支出合计</t>
    <phoneticPr fontId="3" type="noConversion"/>
  </si>
  <si>
    <t>转移性支出</t>
    <phoneticPr fontId="3" type="noConversion"/>
  </si>
  <si>
    <t xml:space="preserve">    城市建设支出</t>
  </si>
  <si>
    <t>二、上年结转</t>
    <phoneticPr fontId="3" type="noConversion"/>
  </si>
  <si>
    <t>二、结转下年</t>
    <phoneticPr fontId="3" type="noConversion"/>
  </si>
  <si>
    <t>表7</t>
    <phoneticPr fontId="3" type="noConversion"/>
  </si>
  <si>
    <t>表10</t>
    <phoneticPr fontId="3" type="noConversion"/>
  </si>
  <si>
    <t>表11</t>
    <phoneticPr fontId="3" type="noConversion"/>
  </si>
  <si>
    <t>表12</t>
    <phoneticPr fontId="3" type="noConversion"/>
  </si>
  <si>
    <t>表13</t>
    <phoneticPr fontId="3" type="noConversion"/>
  </si>
  <si>
    <t>表5</t>
  </si>
  <si>
    <t>（分地区）</t>
  </si>
  <si>
    <t>序号</t>
  </si>
  <si>
    <t>乡  镇</t>
  </si>
  <si>
    <t>补助下级合计</t>
  </si>
  <si>
    <t>表6</t>
  </si>
  <si>
    <t>（分项目）</t>
  </si>
  <si>
    <t>支      出</t>
  </si>
  <si>
    <t>一、一般性转移支付</t>
  </si>
  <si>
    <t>二、专项转移支付</t>
  </si>
  <si>
    <t>表9</t>
  </si>
  <si>
    <t>收       入</t>
  </si>
  <si>
    <t>支        出</t>
  </si>
  <si>
    <t>上级补助收入</t>
  </si>
  <si>
    <t>补助下级支出</t>
  </si>
  <si>
    <t>巫峡镇</t>
  </si>
  <si>
    <t>双龙镇</t>
  </si>
  <si>
    <t>福田镇</t>
  </si>
  <si>
    <t>龙溪镇</t>
  </si>
  <si>
    <t>大昌镇</t>
  </si>
  <si>
    <t>官阳镇</t>
  </si>
  <si>
    <t>骡坪镇</t>
  </si>
  <si>
    <t>抱龙镇</t>
  </si>
  <si>
    <t>官渡镇</t>
  </si>
  <si>
    <t>铜鼓镇</t>
  </si>
  <si>
    <t>庙宇镇</t>
  </si>
  <si>
    <t>大溪乡</t>
  </si>
  <si>
    <t>曲尺乡</t>
  </si>
  <si>
    <t>建平乡</t>
  </si>
  <si>
    <t>两坪乡</t>
  </si>
  <si>
    <t>金坪乡</t>
  </si>
  <si>
    <t>平河乡</t>
  </si>
  <si>
    <t>当阳乡</t>
  </si>
  <si>
    <t>竹贤乡</t>
  </si>
  <si>
    <t>三溪乡</t>
  </si>
  <si>
    <t>培石乡</t>
  </si>
  <si>
    <t>邓家乡</t>
  </si>
  <si>
    <t>笃坪乡</t>
  </si>
  <si>
    <t>红椿乡</t>
  </si>
  <si>
    <r>
      <t>巫山县201</t>
    </r>
    <r>
      <rPr>
        <b/>
        <sz val="18"/>
        <rFont val="宋体"/>
        <family val="3"/>
        <charset val="134"/>
      </rPr>
      <t>9</t>
    </r>
    <r>
      <rPr>
        <b/>
        <sz val="18"/>
        <rFont val="宋体"/>
        <family val="3"/>
        <charset val="134"/>
      </rPr>
      <t>年县级一般公共预算收支决算表</t>
    </r>
    <phoneticPr fontId="3" type="noConversion"/>
  </si>
  <si>
    <r>
      <t>巫山县201</t>
    </r>
    <r>
      <rPr>
        <b/>
        <sz val="18"/>
        <rFont val="宋体"/>
        <family val="3"/>
        <charset val="134"/>
      </rPr>
      <t>9</t>
    </r>
    <r>
      <rPr>
        <b/>
        <sz val="18"/>
        <rFont val="宋体"/>
        <family val="3"/>
        <charset val="134"/>
      </rPr>
      <t>年县级一般公共预算支出决算表</t>
    </r>
    <phoneticPr fontId="3" type="noConversion"/>
  </si>
  <si>
    <r>
      <t>巫山县201</t>
    </r>
    <r>
      <rPr>
        <b/>
        <sz val="18"/>
        <rFont val="宋体"/>
        <family val="3"/>
        <charset val="134"/>
      </rPr>
      <t>9</t>
    </r>
    <r>
      <rPr>
        <b/>
        <sz val="18"/>
        <rFont val="宋体"/>
        <family val="3"/>
        <charset val="134"/>
      </rPr>
      <t xml:space="preserve">年一般公共预算基本支出经济分类决算表
</t>
    </r>
    <phoneticPr fontId="3" type="noConversion"/>
  </si>
  <si>
    <r>
      <t>巫山县201</t>
    </r>
    <r>
      <rPr>
        <b/>
        <sz val="18"/>
        <rFont val="宋体"/>
        <family val="3"/>
        <charset val="134"/>
      </rPr>
      <t>9</t>
    </r>
    <r>
      <rPr>
        <b/>
        <sz val="18"/>
        <rFont val="宋体"/>
        <family val="3"/>
        <charset val="134"/>
      </rPr>
      <t>年县级一般公共预算转移支付收支决算表</t>
    </r>
    <phoneticPr fontId="3" type="noConversion"/>
  </si>
  <si>
    <r>
      <rPr>
        <sz val="18"/>
        <color rgb="FF000000"/>
        <rFont val="方正小标宋_GBK"/>
        <family val="4"/>
        <charset val="134"/>
      </rPr>
      <t>巫山县</t>
    </r>
    <r>
      <rPr>
        <sz val="18"/>
        <color rgb="FF000000"/>
        <rFont val="Times New Roman"/>
        <family val="1"/>
      </rPr>
      <t>2019</t>
    </r>
    <r>
      <rPr>
        <sz val="18"/>
        <color indexed="8"/>
        <rFont val="方正小标宋_GBK"/>
        <family val="4"/>
        <charset val="134"/>
      </rPr>
      <t>年县级一般公共预算转移支付支出决算表</t>
    </r>
    <phoneticPr fontId="3" type="noConversion"/>
  </si>
  <si>
    <r>
      <t>巫山县201</t>
    </r>
    <r>
      <rPr>
        <b/>
        <sz val="18"/>
        <rFont val="宋体"/>
        <family val="3"/>
        <charset val="134"/>
      </rPr>
      <t>9</t>
    </r>
    <r>
      <rPr>
        <b/>
        <sz val="18"/>
        <rFont val="宋体"/>
        <family val="3"/>
        <charset val="134"/>
      </rPr>
      <t>年县级政府性基金预算收支决算表</t>
    </r>
    <phoneticPr fontId="7" type="noConversion"/>
  </si>
  <si>
    <r>
      <t>巫山县201</t>
    </r>
    <r>
      <rPr>
        <b/>
        <sz val="18"/>
        <rFont val="宋体"/>
        <family val="3"/>
        <charset val="134"/>
      </rPr>
      <t>9</t>
    </r>
    <r>
      <rPr>
        <b/>
        <sz val="18"/>
        <rFont val="宋体"/>
        <family val="3"/>
        <charset val="134"/>
      </rPr>
      <t>年县级政府性基金预算支出决算表</t>
    </r>
    <phoneticPr fontId="7" type="noConversion"/>
  </si>
  <si>
    <r>
      <rPr>
        <sz val="18"/>
        <color rgb="FF000000"/>
        <rFont val="方正小标宋_GBK"/>
        <family val="4"/>
        <charset val="134"/>
      </rPr>
      <t>巫山县</t>
    </r>
    <r>
      <rPr>
        <sz val="18"/>
        <color rgb="FF000000"/>
        <rFont val="Times New Roman"/>
        <family val="1"/>
      </rPr>
      <t>2019</t>
    </r>
    <r>
      <rPr>
        <sz val="18"/>
        <color indexed="8"/>
        <rFont val="方正小标宋_GBK"/>
        <family val="4"/>
        <charset val="134"/>
      </rPr>
      <t>年政府性基金预算转移支付收支决算表</t>
    </r>
    <phoneticPr fontId="3" type="noConversion"/>
  </si>
  <si>
    <r>
      <t>巫山县201</t>
    </r>
    <r>
      <rPr>
        <b/>
        <sz val="18"/>
        <rFont val="宋体"/>
        <family val="3"/>
        <charset val="134"/>
      </rPr>
      <t>9</t>
    </r>
    <r>
      <rPr>
        <b/>
        <sz val="18"/>
        <rFont val="宋体"/>
        <family val="3"/>
        <charset val="134"/>
      </rPr>
      <t>年县级国有资本经营预算收支决算表</t>
    </r>
    <phoneticPr fontId="3" type="noConversion"/>
  </si>
  <si>
    <t>巫山县2019年地方政府债务限额及余额决算情况表</t>
    <phoneticPr fontId="7" type="noConversion"/>
  </si>
  <si>
    <t>巫山县2019年地方政府债券使用情况表</t>
    <phoneticPr fontId="7" type="noConversion"/>
  </si>
  <si>
    <t>巫山县2019年地方政府债务相关情况表</t>
    <phoneticPr fontId="7" type="noConversion"/>
  </si>
  <si>
    <t>国土绿化提升项目</t>
  </si>
  <si>
    <t>林业建设</t>
  </si>
  <si>
    <t>巫山县林业局</t>
  </si>
  <si>
    <t>巫山县乡镇污水直排治理工程</t>
  </si>
  <si>
    <t>巫山县城市管理局</t>
  </si>
  <si>
    <t>巫山县早阳新城早阳隧道及朱家坪隧道工程</t>
  </si>
  <si>
    <t>巫山县交通局</t>
  </si>
  <si>
    <t>巫山县城建集团</t>
    <phoneticPr fontId="7" type="noConversion"/>
  </si>
  <si>
    <t>神女庙遗址保护工程（二期）</t>
  </si>
  <si>
    <t>巫山博物馆二期项目</t>
  </si>
  <si>
    <t>巫山县移民档案馆及配套功能设施建设</t>
  </si>
  <si>
    <t>巫山中学龙门校区二期建设</t>
  </si>
  <si>
    <t>教育</t>
  </si>
  <si>
    <t>摩天岭森林小镇与机场连接道及生态修复工程</t>
  </si>
  <si>
    <t>巫山县楚阳城中村改造项目</t>
  </si>
  <si>
    <t>巫山县交通2019年度第一批公路绿化及景观工程</t>
  </si>
  <si>
    <t>巫山县青少年宫建设项目</t>
  </si>
  <si>
    <t>巫山章家湾片区、早阳片区（B区）棚户区改造项目工程</t>
  </si>
  <si>
    <t>易地扶贫搬迁项目</t>
    <phoneticPr fontId="7" type="noConversion"/>
  </si>
  <si>
    <t>巫山县发展改革委</t>
    <phoneticPr fontId="7" type="noConversion"/>
  </si>
  <si>
    <t>P18500237-0035</t>
    <phoneticPr fontId="7" type="noConversion"/>
  </si>
  <si>
    <t>P19500237-0040</t>
    <phoneticPr fontId="7" type="noConversion"/>
  </si>
  <si>
    <t>道路</t>
    <phoneticPr fontId="7" type="noConversion"/>
  </si>
  <si>
    <t>P15500237-0028</t>
    <phoneticPr fontId="7" type="noConversion"/>
  </si>
  <si>
    <t>一、2018年末地方政府债务余额</t>
    <phoneticPr fontId="7" type="noConversion"/>
  </si>
  <si>
    <t>二、2018年地方政府债务限额</t>
    <phoneticPr fontId="7" type="noConversion"/>
  </si>
  <si>
    <t>三、2019年地方政府债务发行决算数</t>
    <phoneticPr fontId="7" type="noConversion"/>
  </si>
  <si>
    <t>六、2019年末地方政府债务余额决算数</t>
    <phoneticPr fontId="7" type="noConversion"/>
  </si>
  <si>
    <t xml:space="preserve">    口岸管理</t>
  </si>
  <si>
    <t xml:space="preserve">    海关关务</t>
  </si>
  <si>
    <t xml:space="preserve">    关税征管</t>
  </si>
  <si>
    <t xml:space="preserve">    海关监管</t>
  </si>
  <si>
    <t xml:space="preserve">    检验检疫</t>
  </si>
  <si>
    <t xml:space="preserve">    商标管理</t>
  </si>
  <si>
    <t xml:space="preserve">    原产地地理标志管理</t>
  </si>
  <si>
    <t xml:space="preserve">  港澳台事务</t>
  </si>
  <si>
    <t xml:space="preserve">    其他港澳台事务支出</t>
  </si>
  <si>
    <t xml:space="preserve">    工会事务</t>
  </si>
  <si>
    <t xml:space="preserve">    公务员事务</t>
  </si>
  <si>
    <t xml:space="preserve">    宗教事务</t>
  </si>
  <si>
    <t xml:space="preserve">  网信事务</t>
  </si>
  <si>
    <t xml:space="preserve">    其他网信事务支出</t>
  </si>
  <si>
    <t xml:space="preserve">  市场监督管理事务</t>
  </si>
  <si>
    <t xml:space="preserve">    市场监督管理专项</t>
  </si>
  <si>
    <t xml:space="preserve">    市场监管执法</t>
  </si>
  <si>
    <t xml:space="preserve">    价格监督检查</t>
  </si>
  <si>
    <t xml:space="preserve">    市场监督管理技术支持</t>
  </si>
  <si>
    <t xml:space="preserve">    其他市场监督管理事务</t>
  </si>
  <si>
    <t xml:space="preserve">  国际发展合作</t>
  </si>
  <si>
    <t xml:space="preserve">    其他国际发展合作支出</t>
  </si>
  <si>
    <t xml:space="preserve">  武装警察部队(款)</t>
  </si>
  <si>
    <t xml:space="preserve">    武装警察部队(项)</t>
  </si>
  <si>
    <t xml:space="preserve">    其他武装警察部队支出</t>
  </si>
  <si>
    <t xml:space="preserve">    执法办案</t>
  </si>
  <si>
    <t xml:space="preserve">    特别业务</t>
  </si>
  <si>
    <t xml:space="preserve">    检察监督</t>
  </si>
  <si>
    <t xml:space="preserve">    国家统一法律职业资格考试</t>
  </si>
  <si>
    <t xml:space="preserve">    缉私业务</t>
  </si>
  <si>
    <t>文化旅游体育与传媒支出</t>
  </si>
  <si>
    <t xml:space="preserve">  文化和旅游</t>
  </si>
  <si>
    <t xml:space="preserve">    文化和旅游交流与合作</t>
  </si>
  <si>
    <t xml:space="preserve">    文化和旅游市场管理</t>
  </si>
  <si>
    <t xml:space="preserve">    其他文化和旅游支出</t>
  </si>
  <si>
    <t xml:space="preserve">  新闻出版电影</t>
  </si>
  <si>
    <t xml:space="preserve">    其他新闻出版电影支出</t>
  </si>
  <si>
    <t xml:space="preserve">  广播电视</t>
  </si>
  <si>
    <t xml:space="preserve">    其他广播电视支出</t>
  </si>
  <si>
    <t xml:space="preserve">    交强险增值税补助基金支出</t>
  </si>
  <si>
    <t xml:space="preserve">  退役军人管理事务</t>
  </si>
  <si>
    <t xml:space="preserve">    其他退役军人事务管理支出</t>
  </si>
  <si>
    <t>卫生健康支出</t>
  </si>
  <si>
    <t xml:space="preserve">  卫生健康管理事务</t>
  </si>
  <si>
    <t xml:space="preserve">    其他卫生健康管理事务支出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</si>
  <si>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</si>
  <si>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</si>
  <si>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</si>
  <si>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</si>
  <si>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</si>
  <si>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</si>
  <si>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</si>
  <si>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</si>
  <si>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生态环境保护宣传</t>
  </si>
  <si>
    <t xml:space="preserve">    生态环境国际合作及履约</t>
  </si>
  <si>
    <t xml:space="preserve">    生态环境保护行政许可</t>
  </si>
  <si>
    <t xml:space="preserve">    生态环境监测与信息</t>
  </si>
  <si>
    <t xml:space="preserve">    生态环境执法监察</t>
  </si>
  <si>
    <t xml:space="preserve">  林业和草原</t>
  </si>
  <si>
    <t xml:space="preserve">    事业机构</t>
  </si>
  <si>
    <t xml:space="preserve">    技术推广与转化</t>
  </si>
  <si>
    <t xml:space="preserve">    自然保护区等管理</t>
  </si>
  <si>
    <t xml:space="preserve">    执法与监督</t>
  </si>
  <si>
    <t xml:space="preserve">    对外合作与交流</t>
  </si>
  <si>
    <t xml:space="preserve">    产业化管理</t>
  </si>
  <si>
    <t xml:space="preserve">    贷款贴息</t>
  </si>
  <si>
    <t xml:space="preserve">    防灾减灾</t>
  </si>
  <si>
    <t xml:space="preserve">    国家公园</t>
  </si>
  <si>
    <t xml:space="preserve">    草原管理</t>
  </si>
  <si>
    <t xml:space="preserve">    行业业务管理</t>
  </si>
  <si>
    <t xml:space="preserve">    其他林业和草原支出</t>
  </si>
  <si>
    <t xml:space="preserve">    利息费用补贴支出</t>
  </si>
  <si>
    <t>自然资源海洋气象等支出</t>
  </si>
  <si>
    <t xml:space="preserve">  自然资源事务</t>
  </si>
  <si>
    <t xml:space="preserve">    自然资源规划及管理</t>
  </si>
  <si>
    <t xml:space="preserve">    自然资源社会公益服务</t>
  </si>
  <si>
    <t xml:space="preserve">    自然资源行业业务管理</t>
  </si>
  <si>
    <t xml:space="preserve">    自然资源调查</t>
  </si>
  <si>
    <t xml:space="preserve">    其他自然资源事务支出</t>
  </si>
  <si>
    <t xml:space="preserve">  其他自然资源海洋气象等支出(款)</t>
  </si>
  <si>
    <t xml:space="preserve">    其他自然资源海洋气象等支出(项)</t>
  </si>
  <si>
    <t xml:space="preserve">    石油储备</t>
  </si>
  <si>
    <t xml:space="preserve">    其他能源储备支出</t>
  </si>
  <si>
    <t>灾害防治及应急管理支出</t>
  </si>
  <si>
    <t xml:space="preserve">  应急管理事务</t>
  </si>
  <si>
    <t xml:space="preserve">    灾害风险防治</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</si>
  <si>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</si>
  <si>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</si>
  <si>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</si>
  <si>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</si>
  <si>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</si>
  <si>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</si>
  <si>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</si>
  <si>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</si>
  <si>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</si>
  <si>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</si>
  <si>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</si>
  <si>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</si>
  <si>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</si>
  <si>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</si>
  <si>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</si>
  <si>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自然灾害防治</t>
  </si>
  <si>
    <t xml:space="preserve">    森林草原防灾减灾</t>
  </si>
  <si>
    <t xml:space="preserve">    其他自然灾害防治支出</t>
  </si>
  <si>
    <t xml:space="preserve">  自然灾害救灾及恢复重建支出</t>
  </si>
  <si>
    <t xml:space="preserve">    自然灾害救灾补助</t>
  </si>
  <si>
    <t xml:space="preserve">  其他灾害防治及应急管理支出</t>
  </si>
  <si>
    <t>一般公共预算支出</t>
  </si>
  <si>
    <t>机关资本性支出(一)</t>
  </si>
  <si>
    <t xml:space="preserve">  房屋建筑物购建</t>
  </si>
  <si>
    <t xml:space="preserve">  基础设施建设</t>
  </si>
  <si>
    <t xml:space="preserve">  公务用车购置</t>
  </si>
  <si>
    <t xml:space="preserve">  土地征迁补偿和安置支出</t>
  </si>
  <si>
    <t>机关资本性支出(二)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</si>
  <si>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</si>
  <si>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</si>
  <si>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</si>
  <si>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</si>
  <si>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</si>
  <si>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</si>
  <si>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</si>
  <si>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助学金</t>
  </si>
  <si>
    <t xml:space="preserve">  个人农业生产补贴</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</si>
  <si>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</si>
  <si>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</si>
  <si>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</si>
  <si>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</si>
  <si>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</si>
  <si>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</si>
  <si>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</si>
  <si>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</si>
  <si>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</si>
  <si>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</si>
  <si>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</si>
  <si>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七、文化旅游体育与传媒支出</t>
  </si>
  <si>
    <t>九、卫生健康支出</t>
  </si>
  <si>
    <t>十八、自然资源海洋气象等支出</t>
  </si>
  <si>
    <t>二十一、灾害防治及应急管理支出</t>
  </si>
  <si>
    <t>二十二、预备费</t>
  </si>
  <si>
    <t>二十三、其他支出</t>
  </si>
  <si>
    <t>二十四、债务付息支出</t>
  </si>
  <si>
    <t>二十五、债务发行费用支出</t>
  </si>
  <si>
    <t>二、动用预算稳定调节基金</t>
    <phoneticPr fontId="3" type="noConversion"/>
  </si>
  <si>
    <t>二、安排预算稳定调节基金</t>
    <phoneticPr fontId="3" type="noConversion"/>
  </si>
  <si>
    <t xml:space="preserve">   一般公共服务共同财政事权转移支付收入  </t>
    <phoneticPr fontId="3" type="noConversion"/>
  </si>
  <si>
    <t xml:space="preserve">   外交共同财政事权转移支付收入  </t>
    <phoneticPr fontId="3" type="noConversion"/>
  </si>
  <si>
    <t xml:space="preserve">   国防共同财政事权转移支付收入  </t>
    <phoneticPr fontId="3" type="noConversion"/>
  </si>
  <si>
    <t xml:space="preserve">   公共安全共同财政事权转移支付收入  </t>
    <phoneticPr fontId="3" type="noConversion"/>
  </si>
  <si>
    <t xml:space="preserve">   教育共同财政事权转移支付收入  </t>
    <phoneticPr fontId="3" type="noConversion"/>
  </si>
  <si>
    <t xml:space="preserve">   科学技术共同财政事权转移支付收入  </t>
    <phoneticPr fontId="3" type="noConversion"/>
  </si>
  <si>
    <t xml:space="preserve">   文化旅游体育与传媒共同财政事权转移支付收入  </t>
    <phoneticPr fontId="3" type="noConversion"/>
  </si>
  <si>
    <t xml:space="preserve">   社会保障和就业共同财政事权转移支付收入  </t>
    <phoneticPr fontId="3" type="noConversion"/>
  </si>
  <si>
    <t xml:space="preserve">   卫生健康共同财政事权转移支付收入  </t>
    <phoneticPr fontId="3" type="noConversion"/>
  </si>
  <si>
    <t xml:space="preserve">   节能环保共同财政事权转移支付收入  </t>
    <phoneticPr fontId="3" type="noConversion"/>
  </si>
  <si>
    <t xml:space="preserve">   城乡社区共同财政事权转移支付收入  </t>
    <phoneticPr fontId="3" type="noConversion"/>
  </si>
  <si>
    <t xml:space="preserve">   农林水共同财政事权转移支付收入  </t>
    <phoneticPr fontId="3" type="noConversion"/>
  </si>
  <si>
    <t xml:space="preserve">   交通运输共同财政事权转移支付收入  </t>
    <phoneticPr fontId="3" type="noConversion"/>
  </si>
  <si>
    <t xml:space="preserve">   资源勘探信息等共同财政事权转移支付收入  </t>
    <phoneticPr fontId="3" type="noConversion"/>
  </si>
  <si>
    <t xml:space="preserve">   商业服务业等共同财政事权转移支付收入  </t>
    <phoneticPr fontId="3" type="noConversion"/>
  </si>
  <si>
    <t xml:space="preserve">   金融共同财政事权转移支付收入  </t>
    <phoneticPr fontId="3" type="noConversion"/>
  </si>
  <si>
    <t xml:space="preserve">   自然资源海洋气象等共同财政事权转移支付收入  </t>
    <phoneticPr fontId="3" type="noConversion"/>
  </si>
  <si>
    <t xml:space="preserve">   住房保障共同财政事权转移支付收入  </t>
    <phoneticPr fontId="3" type="noConversion"/>
  </si>
  <si>
    <t xml:space="preserve">   粮油物资储备共同财政事权转移支付收入  </t>
    <phoneticPr fontId="3" type="noConversion"/>
  </si>
  <si>
    <t xml:space="preserve">   其他共同财政事权转移支付收入  </t>
    <phoneticPr fontId="3" type="noConversion"/>
  </si>
  <si>
    <t xml:space="preserve">   其他一般性转移支付收入</t>
    <phoneticPr fontId="3" type="noConversion"/>
  </si>
  <si>
    <t xml:space="preserve">    文化旅游体育与传媒</t>
  </si>
  <si>
    <t xml:space="preserve">    卫生健康</t>
  </si>
  <si>
    <t xml:space="preserve">    自然资源海洋气象等</t>
  </si>
  <si>
    <t>　　其他收入</t>
  </si>
  <si>
    <r>
      <t xml:space="preserve">   1.</t>
    </r>
    <r>
      <rPr>
        <sz val="12"/>
        <color rgb="FF000000"/>
        <rFont val="宋体"/>
        <family val="3"/>
        <charset val="134"/>
        <scheme val="minor"/>
      </rPr>
      <t xml:space="preserve"> 体制补助支出</t>
    </r>
    <phoneticPr fontId="3" type="noConversion"/>
  </si>
  <si>
    <r>
      <t xml:space="preserve">   </t>
    </r>
    <r>
      <rPr>
        <sz val="12"/>
        <color rgb="FF000000"/>
        <rFont val="宋体"/>
        <family val="3"/>
        <charset val="134"/>
        <scheme val="minor"/>
      </rPr>
      <t>2.</t>
    </r>
    <r>
      <rPr>
        <sz val="12"/>
        <color rgb="FF000000"/>
        <rFont val="宋体"/>
        <family val="3"/>
        <charset val="134"/>
        <scheme val="minor"/>
      </rPr>
      <t xml:space="preserve"> 均衡性转移支付支出</t>
    </r>
    <phoneticPr fontId="3" type="noConversion"/>
  </si>
  <si>
    <r>
      <t xml:space="preserve">   </t>
    </r>
    <r>
      <rPr>
        <sz val="12"/>
        <color rgb="FF000000"/>
        <rFont val="宋体"/>
        <family val="3"/>
        <charset val="134"/>
        <scheme val="minor"/>
      </rPr>
      <t>8.</t>
    </r>
    <r>
      <rPr>
        <sz val="12"/>
        <color rgb="FF000000"/>
        <rFont val="宋体"/>
        <family val="3"/>
        <charset val="134"/>
        <scheme val="minor"/>
      </rPr>
      <t xml:space="preserve"> 固定数额补助支出</t>
    </r>
    <phoneticPr fontId="3" type="noConversion"/>
  </si>
  <si>
    <r>
      <t xml:space="preserve">   </t>
    </r>
    <r>
      <rPr>
        <sz val="12"/>
        <color rgb="FF000000"/>
        <rFont val="宋体"/>
        <family val="3"/>
        <charset val="134"/>
        <scheme val="minor"/>
      </rPr>
      <t>10.</t>
    </r>
    <r>
      <rPr>
        <sz val="12"/>
        <color rgb="FF000000"/>
        <rFont val="宋体"/>
        <family val="3"/>
        <charset val="134"/>
        <scheme val="minor"/>
      </rPr>
      <t xml:space="preserve"> 社会保障和就业共同财政事权转移支付支出 </t>
    </r>
    <phoneticPr fontId="3" type="noConversion"/>
  </si>
  <si>
    <r>
      <t xml:space="preserve">   </t>
    </r>
    <r>
      <rPr>
        <sz val="12"/>
        <color rgb="FF000000"/>
        <rFont val="宋体"/>
        <family val="3"/>
        <charset val="134"/>
        <scheme val="minor"/>
      </rPr>
      <t>3.</t>
    </r>
    <r>
      <rPr>
        <sz val="12"/>
        <color rgb="FF000000"/>
        <rFont val="宋体"/>
        <family val="3"/>
        <charset val="134"/>
        <scheme val="minor"/>
      </rPr>
      <t>县级基本财力保障机制奖补资金支出</t>
    </r>
    <phoneticPr fontId="3" type="noConversion"/>
  </si>
  <si>
    <r>
      <t xml:space="preserve">   </t>
    </r>
    <r>
      <rPr>
        <sz val="12"/>
        <color rgb="FF000000"/>
        <rFont val="宋体"/>
        <family val="3"/>
        <charset val="134"/>
        <scheme val="minor"/>
      </rPr>
      <t>4.</t>
    </r>
    <r>
      <rPr>
        <sz val="12"/>
        <color rgb="FF000000"/>
        <rFont val="宋体"/>
        <family val="3"/>
        <charset val="134"/>
        <scheme val="minor"/>
      </rPr>
      <t>结算补助支出</t>
    </r>
    <phoneticPr fontId="3" type="noConversion"/>
  </si>
  <si>
    <r>
      <t xml:space="preserve">   </t>
    </r>
    <r>
      <rPr>
        <sz val="12"/>
        <color rgb="FF000000"/>
        <rFont val="宋体"/>
        <family val="3"/>
        <charset val="134"/>
        <scheme val="minor"/>
      </rPr>
      <t>5.</t>
    </r>
    <r>
      <rPr>
        <sz val="12"/>
        <color rgb="FF000000"/>
        <rFont val="宋体"/>
        <family val="3"/>
        <charset val="134"/>
        <scheme val="minor"/>
      </rPr>
      <t>城乡义务教育转移支付支出</t>
    </r>
    <phoneticPr fontId="3" type="noConversion"/>
  </si>
  <si>
    <r>
      <t xml:space="preserve">   </t>
    </r>
    <r>
      <rPr>
        <sz val="12"/>
        <color rgb="FF000000"/>
        <rFont val="宋体"/>
        <family val="3"/>
        <charset val="134"/>
        <scheme val="minor"/>
      </rPr>
      <t>6.</t>
    </r>
    <r>
      <rPr>
        <sz val="12"/>
        <color rgb="FF000000"/>
        <rFont val="宋体"/>
        <family val="3"/>
        <charset val="134"/>
        <scheme val="minor"/>
      </rPr>
      <t>农村综合改革转移支付支出</t>
    </r>
    <phoneticPr fontId="3" type="noConversion"/>
  </si>
  <si>
    <r>
      <t xml:space="preserve">   </t>
    </r>
    <r>
      <rPr>
        <sz val="12"/>
        <color rgb="FF000000"/>
        <rFont val="宋体"/>
        <family val="3"/>
        <charset val="134"/>
        <scheme val="minor"/>
      </rPr>
      <t>7.</t>
    </r>
    <r>
      <rPr>
        <sz val="12"/>
        <color rgb="FF000000"/>
        <rFont val="宋体"/>
        <family val="3"/>
        <charset val="134"/>
        <scheme val="minor"/>
      </rPr>
      <t>重点生态功能区转移支付支出</t>
    </r>
    <phoneticPr fontId="3" type="noConversion"/>
  </si>
  <si>
    <r>
      <t xml:space="preserve">   </t>
    </r>
    <r>
      <rPr>
        <sz val="12"/>
        <color rgb="FF000000"/>
        <rFont val="宋体"/>
        <family val="3"/>
        <charset val="134"/>
        <scheme val="minor"/>
      </rPr>
      <t>9.</t>
    </r>
    <r>
      <rPr>
        <sz val="12"/>
        <color rgb="FF000000"/>
        <rFont val="宋体"/>
        <family val="3"/>
        <charset val="134"/>
        <scheme val="minor"/>
      </rPr>
      <t>贫困地区转移支付支出</t>
    </r>
    <phoneticPr fontId="3" type="noConversion"/>
  </si>
  <si>
    <r>
      <t xml:space="preserve">   </t>
    </r>
    <r>
      <rPr>
        <sz val="12"/>
        <color rgb="FF000000"/>
        <rFont val="宋体"/>
        <family val="3"/>
        <charset val="134"/>
        <scheme val="minor"/>
      </rPr>
      <t>11.</t>
    </r>
    <r>
      <rPr>
        <sz val="12"/>
        <color rgb="FF000000"/>
        <rFont val="宋体"/>
        <family val="3"/>
        <charset val="134"/>
        <scheme val="minor"/>
      </rPr>
      <t>节能环保共同财政事权转移支付支出</t>
    </r>
    <phoneticPr fontId="3" type="noConversion"/>
  </si>
  <si>
    <r>
      <t xml:space="preserve">   </t>
    </r>
    <r>
      <rPr>
        <sz val="12"/>
        <color rgb="FF000000"/>
        <rFont val="宋体"/>
        <family val="3"/>
        <charset val="134"/>
        <scheme val="minor"/>
      </rPr>
      <t>12.</t>
    </r>
    <r>
      <rPr>
        <sz val="12"/>
        <color rgb="FF000000"/>
        <rFont val="宋体"/>
        <family val="3"/>
        <charset val="134"/>
        <scheme val="minor"/>
      </rPr>
      <t>其他一般性转移支付支出</t>
    </r>
    <phoneticPr fontId="3" type="noConversion"/>
  </si>
  <si>
    <t xml:space="preserve">   1. 一般公共服务</t>
    <phoneticPr fontId="3" type="noConversion"/>
  </si>
  <si>
    <t xml:space="preserve">   3. 社会保障和就业</t>
    <phoneticPr fontId="3" type="noConversion"/>
  </si>
  <si>
    <t xml:space="preserve">   4. 卫生健康</t>
    <phoneticPr fontId="3" type="noConversion"/>
  </si>
  <si>
    <t xml:space="preserve">   5. 节能环保</t>
    <phoneticPr fontId="3" type="noConversion"/>
  </si>
  <si>
    <t xml:space="preserve">   6. 农林水</t>
    <phoneticPr fontId="3" type="noConversion"/>
  </si>
  <si>
    <t xml:space="preserve">   8. 自然资源海洋气象等</t>
    <phoneticPr fontId="3" type="noConversion"/>
  </si>
  <si>
    <t xml:space="preserve">   9. 住房保障</t>
    <phoneticPr fontId="3" type="noConversion"/>
  </si>
  <si>
    <t xml:space="preserve">   10. 粮油物资储备</t>
    <phoneticPr fontId="3" type="noConversion"/>
  </si>
  <si>
    <t xml:space="preserve">   2.文化旅游体育与传媒</t>
    <phoneticPr fontId="3" type="noConversion"/>
  </si>
  <si>
    <t xml:space="preserve">   7.交通运输</t>
    <phoneticPr fontId="3" type="noConversion"/>
  </si>
  <si>
    <t xml:space="preserve">   11.其他支出</t>
    <phoneticPr fontId="3" type="noConversion"/>
  </si>
  <si>
    <t>三、上年结余</t>
    <phoneticPr fontId="3" type="noConversion"/>
  </si>
  <si>
    <t>一、文化旅游体育与传媒支出</t>
    <phoneticPr fontId="3" type="noConversion"/>
  </si>
  <si>
    <t>二、社会保障和就业支出</t>
    <phoneticPr fontId="3" type="noConversion"/>
  </si>
  <si>
    <t>三、城乡社区支出</t>
    <phoneticPr fontId="3" type="noConversion"/>
  </si>
  <si>
    <t>四、农林水支出</t>
    <phoneticPr fontId="3" type="noConversion"/>
  </si>
  <si>
    <t>五、商业服务业等支出</t>
    <phoneticPr fontId="3" type="noConversion"/>
  </si>
  <si>
    <t>六、其他支出</t>
    <phoneticPr fontId="7" type="noConversion"/>
  </si>
  <si>
    <t>七、债务付息支出</t>
    <phoneticPr fontId="3" type="noConversion"/>
  </si>
  <si>
    <t>五、上年结余</t>
    <phoneticPr fontId="3" type="noConversion"/>
  </si>
  <si>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</si>
  <si>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</si>
  <si>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</si>
  <si>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</si>
  <si>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</si>
  <si>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</si>
  <si>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</si>
  <si>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</si>
  <si>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</si>
  <si>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</si>
  <si>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</si>
  <si>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</si>
  <si>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</si>
  <si>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</si>
  <si>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</si>
  <si>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</si>
  <si>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</si>
  <si>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</si>
  <si>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</si>
  <si>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</si>
  <si>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</si>
  <si>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</si>
  <si>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</si>
  <si>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</si>
  <si>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</si>
  <si>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土地开发支出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</si>
  <si>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</si>
  <si>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</si>
  <si>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</si>
  <si>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</si>
  <si>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</si>
  <si>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</si>
  <si>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</si>
  <si>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</si>
  <si>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</si>
  <si>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</si>
  <si>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</si>
  <si>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</si>
  <si>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</si>
  <si>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</si>
  <si>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</si>
  <si>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</si>
  <si>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</si>
  <si>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</si>
  <si>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</si>
  <si>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</si>
  <si>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</si>
  <si>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</si>
  <si>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</si>
  <si>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</si>
  <si>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</si>
  <si>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</si>
  <si>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</si>
  <si>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</si>
  <si>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</si>
  <si>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</si>
  <si>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</si>
  <si>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</si>
  <si>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</si>
  <si>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</si>
  <si>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</si>
  <si>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</si>
  <si>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</si>
  <si>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</si>
  <si>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</si>
  <si>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</si>
  <si>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</si>
  <si>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</si>
  <si>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</si>
  <si>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</si>
  <si>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</si>
  <si>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</si>
  <si>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</si>
  <si>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</si>
  <si>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</si>
  <si>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</si>
  <si>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</si>
  <si>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</si>
  <si>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</si>
  <si>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</si>
  <si>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</si>
  <si>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</si>
  <si>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</si>
  <si>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</si>
  <si>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</si>
  <si>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</si>
  <si>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</si>
  <si>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</si>
  <si>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</si>
  <si>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</si>
  <si>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</si>
  <si>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</si>
  <si>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</si>
  <si>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</si>
  <si>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</si>
  <si>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</si>
  <si>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</si>
  <si>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</si>
  <si>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</si>
  <si>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</si>
  <si>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</si>
  <si>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</si>
  <si>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</si>
  <si>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</si>
  <si>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</si>
  <si>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</si>
  <si>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</si>
  <si>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</si>
  <si>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</si>
  <si>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</si>
  <si>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</si>
  <si>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</si>
  <si>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</si>
  <si>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</si>
  <si>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</si>
  <si>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</si>
  <si>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</si>
  <si>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</si>
  <si>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</si>
  <si>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</si>
  <si>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</si>
  <si>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</si>
  <si>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</si>
  <si>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</si>
  <si>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</si>
  <si>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用于红十字事业的彩票公益金支出</t>
  </si>
  <si>
    <t xml:space="preserve">    用于扶贫的彩票公益金支出</t>
  </si>
  <si>
    <t xml:space="preserve">    用于法律援助的彩票公益金支出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</si>
  <si>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</si>
  <si>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</si>
  <si>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</si>
  <si>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</si>
  <si>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</si>
  <si>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大中型水库移民后期扶持基金支出</t>
  </si>
  <si>
    <t>　国有土地使用权出让收入及对应专项债务收入安排的支出</t>
  </si>
  <si>
    <t>　城市基础设施配套费安排的支出</t>
  </si>
  <si>
    <t>　三峡水库库区基金支出</t>
  </si>
  <si>
    <r>
      <t xml:space="preserve"> </t>
    </r>
    <r>
      <rPr>
        <sz val="10"/>
        <rFont val="宋体"/>
        <family val="3"/>
        <charset val="134"/>
        <scheme val="minor"/>
      </rPr>
      <t xml:space="preserve"> </t>
    </r>
    <r>
      <rPr>
        <sz val="10"/>
        <rFont val="宋体"/>
        <family val="3"/>
        <charset val="134"/>
        <scheme val="minor"/>
      </rPr>
      <t>旅游发展基金支出</t>
    </r>
    <phoneticPr fontId="3" type="noConversion"/>
  </si>
  <si>
    <t>城乡社区支出</t>
    <phoneticPr fontId="3" type="noConversion"/>
  </si>
  <si>
    <t>　国有土地收益基金及对应专项债务收入安排的支出</t>
    <phoneticPr fontId="3" type="noConversion"/>
  </si>
  <si>
    <t>农林水支出</t>
    <phoneticPr fontId="3" type="noConversion"/>
  </si>
  <si>
    <t>　国家重大水利工程建设基金安排的支出</t>
    <phoneticPr fontId="3" type="noConversion"/>
  </si>
  <si>
    <t>　彩票公益金安排的支出</t>
    <phoneticPr fontId="3" type="noConversion"/>
  </si>
  <si>
    <t>文化体育与传媒支出</t>
  </si>
  <si>
    <t xml:space="preserve">  小型水库移民扶助基金及对应专项债务收入安排的支出</t>
  </si>
  <si>
    <t xml:space="preserve">  大中型水库库区基金及对应专项债务收入安排的支出</t>
  </si>
  <si>
    <t xml:space="preserve">  国家重大水利工程建设基金及对应专项债务收入安排的支出</t>
  </si>
  <si>
    <t xml:space="preserve">  彩票公益金及对应专项债务收入安排的支出</t>
  </si>
  <si>
    <t>2019年债务限额</t>
    <phoneticPr fontId="3" type="noConversion"/>
  </si>
  <si>
    <t>2019年债务余额预计执行数</t>
    <phoneticPr fontId="7" type="noConversion"/>
  </si>
  <si>
    <t>巫山县</t>
    <phoneticPr fontId="7" type="noConversion"/>
  </si>
  <si>
    <t>P16500237-0001</t>
    <phoneticPr fontId="7" type="noConversion"/>
  </si>
  <si>
    <t>农村污水治理</t>
    <phoneticPr fontId="7" type="noConversion"/>
  </si>
  <si>
    <t>P16500237-0004</t>
    <phoneticPr fontId="7" type="noConversion"/>
  </si>
  <si>
    <t>文化旅游</t>
    <phoneticPr fontId="7" type="noConversion"/>
  </si>
  <si>
    <t>巫山县文化和旅游发展委员会</t>
    <phoneticPr fontId="7" type="noConversion"/>
  </si>
  <si>
    <t>一般债券</t>
    <phoneticPr fontId="7" type="noConversion"/>
  </si>
  <si>
    <t>P18500237-0044</t>
    <phoneticPr fontId="7" type="noConversion"/>
  </si>
  <si>
    <t>文化旅游</t>
    <phoneticPr fontId="7" type="noConversion"/>
  </si>
  <si>
    <t>P19500237-0001</t>
    <phoneticPr fontId="7" type="noConversion"/>
  </si>
  <si>
    <t>其他政权建设</t>
    <phoneticPr fontId="7" type="noConversion"/>
  </si>
  <si>
    <t>巫山县档案馆</t>
    <phoneticPr fontId="7" type="noConversion"/>
  </si>
  <si>
    <t>P10500237-0002</t>
    <phoneticPr fontId="7" type="noConversion"/>
  </si>
  <si>
    <t>巫山县教育委员会</t>
    <phoneticPr fontId="7" type="noConversion"/>
  </si>
  <si>
    <t>市政建设</t>
    <phoneticPr fontId="7" type="noConversion"/>
  </si>
  <si>
    <t>巫山县城市建设投资公司</t>
    <phoneticPr fontId="7" type="noConversion"/>
  </si>
  <si>
    <t>P17500237-0001</t>
    <phoneticPr fontId="7" type="noConversion"/>
  </si>
  <si>
    <t>其他保障性住房</t>
    <phoneticPr fontId="7" type="noConversion"/>
  </si>
  <si>
    <t>巫山县民生农林公司</t>
    <phoneticPr fontId="7" type="noConversion"/>
  </si>
  <si>
    <t>P19500237-0041</t>
    <phoneticPr fontId="7" type="noConversion"/>
  </si>
  <si>
    <t>生态保护修复</t>
    <phoneticPr fontId="7" type="noConversion"/>
  </si>
  <si>
    <t>巫山县交通局</t>
    <phoneticPr fontId="7" type="noConversion"/>
  </si>
  <si>
    <t>巫山县交通开发公司</t>
    <phoneticPr fontId="7" type="noConversion"/>
  </si>
  <si>
    <t>P14500237-0002</t>
    <phoneticPr fontId="7" type="noConversion"/>
  </si>
  <si>
    <t>巫山共产主义青年团巫山县委员会</t>
    <phoneticPr fontId="7" type="noConversion"/>
  </si>
  <si>
    <t>兴民采石场矿山生态修复工程</t>
    <phoneticPr fontId="7" type="noConversion"/>
  </si>
  <si>
    <t>P19500237-0042</t>
    <phoneticPr fontId="7" type="noConversion"/>
  </si>
  <si>
    <t>巫山县规划与自然资源管理局</t>
    <phoneticPr fontId="7" type="noConversion"/>
  </si>
  <si>
    <t>棚改</t>
    <phoneticPr fontId="7" type="noConversion"/>
  </si>
  <si>
    <t>巫山县城建集团</t>
    <phoneticPr fontId="7" type="noConversion"/>
  </si>
  <si>
    <t>棚改专项债券</t>
    <phoneticPr fontId="7" type="noConversion"/>
  </si>
  <si>
    <t>四、2019年地方政府债务还本支出决算数</t>
    <phoneticPr fontId="7" type="noConversion"/>
  </si>
  <si>
    <t>五、2019年地方政府债务付息支出决算数</t>
    <phoneticPr fontId="7" type="noConversion"/>
  </si>
  <si>
    <t>七、2019年地方政府债务限额</t>
    <phoneticPr fontId="7" type="noConversion"/>
  </si>
  <si>
    <t>额度</t>
    <phoneticPr fontId="7" type="noConversion"/>
  </si>
  <si>
    <t xml:space="preserve">        专项债务</t>
    <phoneticPr fontId="7" type="noConversion"/>
  </si>
  <si>
    <t xml:space="preserve">     一般债务还本支出</t>
    <phoneticPr fontId="7" type="noConversion"/>
  </si>
  <si>
    <t xml:space="preserve">     专项债务还本支出</t>
    <phoneticPr fontId="7" type="noConversion"/>
  </si>
  <si>
    <t xml:space="preserve">     一般债务付息支出</t>
    <phoneticPr fontId="7" type="noConversion"/>
  </si>
  <si>
    <t xml:space="preserve">     专项债务付息支出</t>
    <phoneticPr fontId="7" type="noConversion"/>
  </si>
  <si>
    <t>巫山县住房和城乡建设委员会</t>
    <phoneticPr fontId="7" type="noConversion"/>
  </si>
</sst>
</file>

<file path=xl/styles.xml><?xml version="1.0" encoding="utf-8"?>
<styleSheet xmlns="http://schemas.openxmlformats.org/spreadsheetml/2006/main">
  <numFmts count="9">
    <numFmt numFmtId="176" formatCode="#,##0.0"/>
    <numFmt numFmtId="177" formatCode="#,##0.00_ "/>
    <numFmt numFmtId="178" formatCode="0.0_ "/>
    <numFmt numFmtId="179" formatCode="#,##0.000000"/>
    <numFmt numFmtId="180" formatCode="#,##0.0_ "/>
    <numFmt numFmtId="181" formatCode="0.0_);[Red]\(0.0\)"/>
    <numFmt numFmtId="182" formatCode="0_ "/>
    <numFmt numFmtId="183" formatCode="#,##0_ "/>
    <numFmt numFmtId="184" formatCode="0.00_ "/>
  </numFmts>
  <fonts count="48">
    <font>
      <sz val="11"/>
      <color theme="1"/>
      <name val="宋体"/>
      <family val="2"/>
      <charset val="134"/>
      <scheme val="minor"/>
    </font>
    <font>
      <sz val="12"/>
      <name val="宋体"/>
      <family val="3"/>
      <charset val="134"/>
    </font>
    <font>
      <b/>
      <sz val="18"/>
      <name val="宋体"/>
      <family val="3"/>
      <charset val="134"/>
    </font>
    <font>
      <sz val="9"/>
      <name val="宋体"/>
      <family val="2"/>
      <charset val="134"/>
      <scheme val="minor"/>
    </font>
    <font>
      <sz val="10"/>
      <name val="宋体"/>
      <family val="3"/>
      <charset val="134"/>
    </font>
    <font>
      <b/>
      <sz val="10"/>
      <name val="宋体"/>
      <family val="3"/>
      <charset val="134"/>
    </font>
    <font>
      <b/>
      <sz val="18"/>
      <name val="宋体"/>
      <family val="3"/>
      <charset val="134"/>
    </font>
    <font>
      <sz val="9"/>
      <name val="宋体"/>
      <family val="3"/>
      <charset val="134"/>
    </font>
    <font>
      <sz val="10"/>
      <name val="宋体"/>
      <family val="3"/>
      <charset val="134"/>
    </font>
    <font>
      <sz val="12"/>
      <name val="宋体"/>
      <family val="3"/>
      <charset val="134"/>
    </font>
    <font>
      <b/>
      <sz val="10"/>
      <name val="宋体"/>
      <family val="3"/>
      <charset val="134"/>
    </font>
    <font>
      <sz val="11"/>
      <color indexed="8"/>
      <name val="宋体"/>
      <family val="3"/>
      <charset val="134"/>
      <scheme val="minor"/>
    </font>
    <font>
      <sz val="11"/>
      <name val="方正黑体_GBK"/>
      <family val="4"/>
      <charset val="134"/>
    </font>
    <font>
      <sz val="11"/>
      <color indexed="8"/>
      <name val="方正黑体_GBK"/>
      <family val="4"/>
      <charset val="134"/>
    </font>
    <font>
      <sz val="16"/>
      <name val="方正小标宋_GBK"/>
      <family val="4"/>
      <charset val="134"/>
    </font>
    <font>
      <sz val="16"/>
      <color indexed="8"/>
      <name val="方正小标宋_GBK"/>
      <family val="4"/>
      <charset val="134"/>
    </font>
    <font>
      <sz val="9"/>
      <name val="SimSun"/>
      <family val="1"/>
    </font>
    <font>
      <sz val="11"/>
      <name val="SimSun"/>
      <charset val="134"/>
    </font>
    <font>
      <sz val="16"/>
      <color theme="1"/>
      <name val="方正小标宋_GBK"/>
      <family val="4"/>
      <charset val="134"/>
    </font>
    <font>
      <sz val="11"/>
      <name val="宋体"/>
      <family val="3"/>
      <charset val="134"/>
      <scheme val="minor"/>
    </font>
    <font>
      <b/>
      <sz val="12"/>
      <name val="宋体"/>
      <family val="3"/>
      <charset val="134"/>
    </font>
    <font>
      <sz val="11"/>
      <color theme="1"/>
      <name val="宋体"/>
      <family val="3"/>
      <charset val="134"/>
      <scheme val="minor"/>
    </font>
    <font>
      <sz val="10"/>
      <name val="宋体"/>
      <family val="3"/>
      <charset val="134"/>
      <scheme val="minor"/>
    </font>
    <font>
      <b/>
      <sz val="10"/>
      <name val="宋体"/>
      <family val="3"/>
      <charset val="134"/>
      <scheme val="minor"/>
    </font>
    <font>
      <sz val="10"/>
      <color rgb="FF000000"/>
      <name val="宋体"/>
      <family val="3"/>
      <charset val="134"/>
      <scheme val="minor"/>
    </font>
    <font>
      <sz val="10"/>
      <color theme="1"/>
      <name val="宋体"/>
      <family val="3"/>
      <charset val="134"/>
      <scheme val="minor"/>
    </font>
    <font>
      <b/>
      <sz val="10"/>
      <name val="SimSun"/>
      <charset val="134"/>
    </font>
    <font>
      <b/>
      <sz val="10"/>
      <color theme="1"/>
      <name val="宋体"/>
      <family val="3"/>
      <charset val="134"/>
      <scheme val="minor"/>
    </font>
    <font>
      <b/>
      <sz val="11"/>
      <color theme="1"/>
      <name val="宋体"/>
      <family val="3"/>
      <charset val="134"/>
      <scheme val="minor"/>
    </font>
    <font>
      <sz val="12"/>
      <color rgb="FF000000"/>
      <name val="宋体"/>
      <family val="3"/>
      <charset val="134"/>
      <scheme val="minor"/>
    </font>
    <font>
      <sz val="18"/>
      <color rgb="FF000000"/>
      <name val="Times New Roman"/>
      <family val="1"/>
    </font>
    <font>
      <sz val="16"/>
      <color rgb="FF000000"/>
      <name val="方正仿宋_GBK"/>
      <family val="4"/>
      <charset val="134"/>
    </font>
    <font>
      <sz val="12"/>
      <color rgb="FF000000"/>
      <name val="方正书宋_GBK"/>
      <charset val="134"/>
    </font>
    <font>
      <sz val="12"/>
      <name val="宋体"/>
      <family val="3"/>
      <charset val="134"/>
      <scheme val="minor"/>
    </font>
    <font>
      <b/>
      <sz val="12"/>
      <name val="宋体"/>
      <family val="3"/>
      <charset val="134"/>
      <scheme val="minor"/>
    </font>
    <font>
      <sz val="12"/>
      <name val="宋体"/>
      <family val="3"/>
      <charset val="134"/>
    </font>
    <font>
      <b/>
      <sz val="10"/>
      <name val="Arial"/>
      <family val="2"/>
    </font>
    <font>
      <sz val="16"/>
      <color rgb="FF000000"/>
      <name val="Times New Roman"/>
      <family val="1"/>
    </font>
    <font>
      <sz val="10"/>
      <name val="宋体"/>
      <family val="3"/>
      <charset val="134"/>
      <scheme val="minor"/>
    </font>
    <font>
      <b/>
      <sz val="10"/>
      <color rgb="FF000000"/>
      <name val="宋体"/>
      <family val="3"/>
      <charset val="134"/>
      <scheme val="minor"/>
    </font>
    <font>
      <b/>
      <sz val="10"/>
      <name val="宋体"/>
      <family val="3"/>
      <charset val="134"/>
      <scheme val="minor"/>
    </font>
    <font>
      <sz val="18"/>
      <color rgb="FF000000"/>
      <name val="方正小标宋_GBK"/>
      <family val="4"/>
      <charset val="134"/>
    </font>
    <font>
      <sz val="18"/>
      <color indexed="8"/>
      <name val="方正小标宋_GBK"/>
      <family val="4"/>
      <charset val="134"/>
    </font>
    <font>
      <sz val="9"/>
      <name val="宋体"/>
      <family val="3"/>
      <charset val="134"/>
      <scheme val="minor"/>
    </font>
    <font>
      <sz val="12"/>
      <color rgb="FF000000"/>
      <name val="宋体"/>
      <family val="3"/>
      <charset val="134"/>
      <scheme val="minor"/>
    </font>
    <font>
      <sz val="12"/>
      <color theme="1"/>
      <name val="宋体"/>
      <family val="3"/>
      <charset val="134"/>
      <scheme val="minor"/>
    </font>
    <font>
      <sz val="10"/>
      <color indexed="8"/>
      <name val="宋体"/>
      <family val="3"/>
      <charset val="134"/>
      <scheme val="minor"/>
    </font>
    <font>
      <sz val="10"/>
      <name val="SimSun"/>
      <charset val="13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patternFill>
    </fill>
    <fill>
      <patternFill patternType="solid">
        <fgColor indexed="43"/>
      </patternFill>
    </fill>
    <fill>
      <patternFill patternType="solid">
        <fgColor indexed="4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thin">
        <color indexed="64"/>
      </left>
      <right style="medium">
        <color rgb="FF000000"/>
      </right>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style="thin">
        <color indexed="64"/>
      </right>
      <top style="thin">
        <color rgb="FF000000"/>
      </top>
      <bottom style="medium">
        <color rgb="FF000000"/>
      </bottom>
      <diagonal/>
    </border>
    <border>
      <left style="thin">
        <color indexed="64"/>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medium">
        <color rgb="FF000000"/>
      </right>
      <top/>
      <bottom style="medium">
        <color rgb="FF000000"/>
      </bottom>
      <diagonal/>
    </border>
    <border>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style="thin">
        <color indexed="64"/>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9" fillId="0" borderId="0"/>
    <xf numFmtId="0" fontId="21" fillId="0" borderId="0"/>
    <xf numFmtId="0" fontId="35" fillId="0" borderId="0"/>
    <xf numFmtId="177" fontId="36" fillId="0" borderId="0" applyFont="0" applyFill="0" applyBorder="0" applyAlignment="0" applyProtection="0"/>
  </cellStyleXfs>
  <cellXfs count="232">
    <xf numFmtId="0" fontId="0" fillId="0" borderId="0" xfId="0">
      <alignment vertical="center"/>
    </xf>
    <xf numFmtId="0" fontId="1" fillId="2" borderId="0" xfId="1" applyFill="1"/>
    <xf numFmtId="3" fontId="1" fillId="2" borderId="0" xfId="1" applyNumberFormat="1" applyFont="1" applyFill="1" applyAlignment="1" applyProtection="1"/>
    <xf numFmtId="3" fontId="4" fillId="2" borderId="2" xfId="1" applyNumberFormat="1" applyFont="1" applyFill="1" applyBorder="1" applyAlignment="1" applyProtection="1">
      <alignment vertical="center"/>
    </xf>
    <xf numFmtId="0" fontId="0" fillId="2" borderId="0" xfId="0" applyFill="1" applyAlignment="1"/>
    <xf numFmtId="0" fontId="4" fillId="2" borderId="2" xfId="0" applyNumberFormat="1" applyFont="1" applyFill="1" applyBorder="1" applyAlignment="1" applyProtection="1">
      <alignment vertical="center"/>
    </xf>
    <xf numFmtId="0" fontId="4" fillId="2" borderId="2" xfId="0" applyNumberFormat="1" applyFont="1" applyFill="1" applyBorder="1" applyAlignment="1" applyProtection="1">
      <alignment horizontal="center" vertical="center"/>
    </xf>
    <xf numFmtId="3" fontId="0" fillId="2" borderId="0" xfId="0" applyNumberFormat="1" applyFont="1" applyFill="1" applyAlignment="1" applyProtection="1"/>
    <xf numFmtId="3" fontId="8" fillId="2" borderId="0" xfId="0" applyNumberFormat="1" applyFont="1" applyFill="1" applyBorder="1" applyAlignment="1" applyProtection="1">
      <alignment vertical="center"/>
    </xf>
    <xf numFmtId="3" fontId="8" fillId="2" borderId="1" xfId="0" applyNumberFormat="1" applyFont="1" applyFill="1" applyBorder="1" applyAlignment="1" applyProtection="1">
      <alignment horizontal="right" vertical="center"/>
    </xf>
    <xf numFmtId="0" fontId="0" fillId="2" borderId="0" xfId="0" applyFill="1">
      <alignment vertical="center"/>
    </xf>
    <xf numFmtId="0" fontId="0" fillId="2" borderId="0" xfId="0" applyFill="1" applyAlignment="1">
      <alignment horizontal="center" vertical="center"/>
    </xf>
    <xf numFmtId="3" fontId="8" fillId="2" borderId="1" xfId="0" applyNumberFormat="1" applyFont="1" applyFill="1" applyBorder="1" applyAlignment="1" applyProtection="1">
      <alignment horizontal="center" vertical="center"/>
    </xf>
    <xf numFmtId="0" fontId="0" fillId="2" borderId="0" xfId="0" applyFill="1" applyAlignment="1">
      <alignment vertical="center"/>
    </xf>
    <xf numFmtId="3" fontId="8" fillId="2" borderId="1" xfId="0" applyNumberFormat="1" applyFont="1" applyFill="1" applyBorder="1" applyAlignment="1" applyProtection="1">
      <alignment horizontal="left" vertical="center"/>
    </xf>
    <xf numFmtId="3" fontId="8" fillId="2" borderId="2" xfId="0" applyNumberFormat="1" applyFont="1" applyFill="1" applyBorder="1" applyAlignment="1" applyProtection="1">
      <alignment vertical="center"/>
    </xf>
    <xf numFmtId="3" fontId="1" fillId="2" borderId="0" xfId="1" applyNumberFormat="1" applyFont="1" applyFill="1" applyAlignment="1" applyProtection="1">
      <alignment vertical="center"/>
    </xf>
    <xf numFmtId="0" fontId="1" fillId="2" borderId="0" xfId="1" applyFill="1" applyAlignment="1">
      <alignment vertical="center"/>
    </xf>
    <xf numFmtId="0" fontId="0" fillId="0" borderId="0" xfId="0" applyAlignment="1">
      <alignment vertical="center"/>
    </xf>
    <xf numFmtId="0" fontId="4" fillId="4" borderId="1" xfId="0" applyNumberFormat="1" applyFont="1" applyFill="1" applyBorder="1" applyAlignment="1" applyProtection="1">
      <alignment horizontal="left" vertical="center"/>
    </xf>
    <xf numFmtId="3" fontId="4" fillId="5" borderId="1" xfId="0" applyNumberFormat="1" applyFont="1" applyFill="1" applyBorder="1" applyAlignment="1" applyProtection="1">
      <alignment horizontal="right" vertical="center"/>
    </xf>
    <xf numFmtId="0" fontId="5" fillId="4" borderId="1" xfId="0" applyNumberFormat="1" applyFont="1" applyFill="1" applyBorder="1" applyAlignment="1" applyProtection="1">
      <alignment horizontal="left" vertical="center"/>
    </xf>
    <xf numFmtId="3" fontId="4" fillId="6"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176" fontId="8" fillId="0" borderId="1" xfId="1"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left" vertical="center"/>
    </xf>
    <xf numFmtId="3" fontId="10" fillId="2" borderId="1" xfId="0" applyNumberFormat="1" applyFont="1" applyFill="1" applyBorder="1" applyAlignment="1" applyProtection="1">
      <alignment horizontal="center" vertical="center"/>
    </xf>
    <xf numFmtId="3" fontId="10" fillId="2" borderId="1" xfId="0" applyNumberFormat="1" applyFont="1" applyFill="1" applyBorder="1" applyAlignment="1" applyProtection="1">
      <alignment horizontal="center" vertical="center" wrapText="1"/>
    </xf>
    <xf numFmtId="0" fontId="12" fillId="0" borderId="0" xfId="2" applyFont="1" applyBorder="1" applyAlignment="1">
      <alignment vertical="center" wrapText="1"/>
    </xf>
    <xf numFmtId="0" fontId="13" fillId="0" borderId="0" xfId="2" applyFont="1">
      <alignment vertical="center"/>
    </xf>
    <xf numFmtId="0" fontId="15" fillId="0" borderId="0" xfId="2" applyFont="1">
      <alignment vertical="center"/>
    </xf>
    <xf numFmtId="0" fontId="16" fillId="0" borderId="0" xfId="2" applyFont="1" applyBorder="1" applyAlignment="1">
      <alignment vertical="center" wrapText="1"/>
    </xf>
    <xf numFmtId="0" fontId="11" fillId="0" borderId="0" xfId="2">
      <alignment vertical="center"/>
    </xf>
    <xf numFmtId="0" fontId="16" fillId="0" borderId="0" xfId="2" applyFont="1" applyBorder="1" applyAlignment="1">
      <alignment horizontal="right" vertical="center" wrapText="1"/>
    </xf>
    <xf numFmtId="0" fontId="11" fillId="0" borderId="0" xfId="2" applyAlignment="1">
      <alignment horizontal="center" vertical="center"/>
    </xf>
    <xf numFmtId="0" fontId="17" fillId="0" borderId="0" xfId="2" applyFont="1" applyBorder="1" applyAlignment="1">
      <alignment horizontal="right" vertical="center" wrapText="1"/>
    </xf>
    <xf numFmtId="0" fontId="19" fillId="0" borderId="0" xfId="2" applyFont="1">
      <alignment vertical="center"/>
    </xf>
    <xf numFmtId="3" fontId="10"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vertical="center"/>
    </xf>
    <xf numFmtId="3" fontId="8" fillId="0" borderId="1" xfId="0" applyNumberFormat="1" applyFont="1" applyFill="1" applyBorder="1" applyAlignment="1" applyProtection="1">
      <alignment horizontal="right" vertical="center"/>
    </xf>
    <xf numFmtId="0" fontId="9" fillId="0" borderId="0" xfId="7" applyFont="1" applyFill="1" applyAlignment="1">
      <alignment horizontal="left"/>
    </xf>
    <xf numFmtId="0" fontId="9" fillId="0" borderId="0" xfId="7" applyFill="1"/>
    <xf numFmtId="0" fontId="9" fillId="0" borderId="0" xfId="7" applyFill="1" applyAlignment="1">
      <alignment horizontal="right"/>
    </xf>
    <xf numFmtId="0" fontId="8" fillId="0" borderId="0" xfId="7" applyNumberFormat="1" applyFont="1" applyFill="1" applyBorder="1" applyAlignment="1" applyProtection="1">
      <alignment vertical="center"/>
    </xf>
    <xf numFmtId="0" fontId="8" fillId="0" borderId="0" xfId="7" applyNumberFormat="1" applyFont="1" applyFill="1" applyBorder="1" applyAlignment="1" applyProtection="1">
      <alignment horizontal="right" vertical="center"/>
    </xf>
    <xf numFmtId="0" fontId="9" fillId="0" borderId="0" xfId="7" applyFill="1" applyBorder="1"/>
    <xf numFmtId="0" fontId="9" fillId="0" borderId="0" xfId="7" applyNumberFormat="1" applyFont="1" applyFill="1" applyBorder="1" applyAlignment="1" applyProtection="1">
      <alignment wrapText="1"/>
    </xf>
    <xf numFmtId="0" fontId="20" fillId="0" borderId="0" xfId="7" applyFont="1" applyFill="1"/>
    <xf numFmtId="3" fontId="22" fillId="2" borderId="1" xfId="1" applyNumberFormat="1" applyFont="1" applyFill="1" applyBorder="1" applyAlignment="1" applyProtection="1">
      <alignment vertical="center"/>
    </xf>
    <xf numFmtId="3" fontId="22" fillId="2" borderId="1" xfId="0" applyNumberFormat="1" applyFont="1" applyFill="1" applyBorder="1" applyAlignment="1" applyProtection="1">
      <alignment horizontal="right" vertical="center"/>
    </xf>
    <xf numFmtId="0" fontId="22"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center" vertical="center"/>
    </xf>
    <xf numFmtId="178" fontId="23" fillId="0" borderId="1" xfId="0" applyNumberFormat="1" applyFont="1" applyBorder="1" applyAlignment="1">
      <alignment horizontal="center" vertical="center"/>
    </xf>
    <xf numFmtId="3" fontId="23" fillId="0" borderId="1" xfId="0" applyNumberFormat="1" applyFont="1" applyBorder="1" applyAlignment="1">
      <alignment horizontal="center" vertical="center"/>
    </xf>
    <xf numFmtId="0" fontId="24" fillId="0" borderId="1" xfId="0" applyFont="1" applyBorder="1" applyAlignment="1">
      <alignment horizontal="justify" vertical="center"/>
    </xf>
    <xf numFmtId="0" fontId="24" fillId="0" borderId="1" xfId="0" applyFont="1" applyBorder="1" applyAlignment="1">
      <alignment horizontal="center" vertical="center"/>
    </xf>
    <xf numFmtId="0" fontId="22" fillId="0" borderId="1" xfId="0" applyFont="1" applyBorder="1" applyAlignment="1">
      <alignment horizontal="justify" vertical="center"/>
    </xf>
    <xf numFmtId="3" fontId="25" fillId="2" borderId="1" xfId="0" applyNumberFormat="1" applyFont="1" applyFill="1" applyBorder="1" applyAlignment="1" applyProtection="1">
      <alignment vertical="center"/>
    </xf>
    <xf numFmtId="0" fontId="25" fillId="2" borderId="1" xfId="0" applyFont="1" applyFill="1" applyBorder="1" applyAlignment="1">
      <alignment vertical="center"/>
    </xf>
    <xf numFmtId="0" fontId="10" fillId="2" borderId="3" xfId="0" applyNumberFormat="1" applyFont="1" applyFill="1" applyBorder="1" applyAlignment="1" applyProtection="1">
      <alignment horizontal="center" vertical="center"/>
    </xf>
    <xf numFmtId="3" fontId="10" fillId="2" borderId="1" xfId="1" applyNumberFormat="1" applyFont="1" applyFill="1" applyBorder="1" applyAlignment="1" applyProtection="1">
      <alignment horizontal="center" vertical="center"/>
    </xf>
    <xf numFmtId="3" fontId="10" fillId="2" borderId="1" xfId="1" applyNumberFormat="1" applyFont="1" applyFill="1" applyBorder="1" applyAlignment="1" applyProtection="1">
      <alignment horizontal="center" vertical="center" wrapText="1"/>
    </xf>
    <xf numFmtId="3" fontId="10" fillId="0" borderId="1" xfId="1" applyNumberFormat="1" applyFont="1" applyFill="1" applyBorder="1" applyAlignment="1" applyProtection="1">
      <alignment horizontal="left" vertical="center"/>
    </xf>
    <xf numFmtId="3" fontId="10" fillId="2" borderId="1" xfId="1" applyNumberFormat="1" applyFont="1" applyFill="1" applyBorder="1" applyAlignment="1" applyProtection="1"/>
    <xf numFmtId="176" fontId="10" fillId="0" borderId="1" xfId="1" applyNumberFormat="1" applyFont="1" applyFill="1" applyBorder="1" applyAlignment="1" applyProtection="1">
      <alignment horizontal="right" vertical="center"/>
    </xf>
    <xf numFmtId="0" fontId="8" fillId="0" borderId="1" xfId="1" applyFont="1" applyFill="1" applyBorder="1"/>
    <xf numFmtId="0" fontId="10" fillId="2" borderId="1" xfId="0" applyNumberFormat="1" applyFont="1" applyFill="1" applyBorder="1" applyAlignment="1" applyProtection="1">
      <alignment horizontal="center" vertical="center"/>
    </xf>
    <xf numFmtId="0" fontId="10" fillId="0" borderId="1" xfId="7" applyNumberFormat="1" applyFont="1" applyFill="1" applyBorder="1" applyAlignment="1" applyProtection="1">
      <alignment horizontal="center" vertical="center" wrapText="1"/>
    </xf>
    <xf numFmtId="0" fontId="10" fillId="0" borderId="1" xfId="7" applyNumberFormat="1" applyFont="1" applyFill="1" applyBorder="1" applyAlignment="1" applyProtection="1">
      <alignment horizontal="center" vertical="center"/>
    </xf>
    <xf numFmtId="0" fontId="23" fillId="0" borderId="1" xfId="0" applyFont="1" applyBorder="1" applyAlignment="1">
      <alignment horizontal="center" vertical="center" wrapText="1"/>
    </xf>
    <xf numFmtId="0" fontId="25" fillId="2" borderId="1" xfId="0" applyFont="1" applyFill="1" applyBorder="1">
      <alignment vertical="center"/>
    </xf>
    <xf numFmtId="0" fontId="23" fillId="0" borderId="11" xfId="2" applyFont="1" applyBorder="1" applyAlignment="1">
      <alignment vertical="center" wrapText="1"/>
    </xf>
    <xf numFmtId="0" fontId="23" fillId="0" borderId="12"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14" xfId="2" applyFont="1" applyBorder="1" applyAlignment="1">
      <alignment vertical="center" wrapText="1"/>
    </xf>
    <xf numFmtId="0" fontId="23" fillId="0" borderId="15" xfId="2" applyFont="1" applyBorder="1" applyAlignment="1">
      <alignment horizontal="center" vertical="center" wrapText="1"/>
    </xf>
    <xf numFmtId="0" fontId="23" fillId="0" borderId="17" xfId="2" applyFont="1" applyBorder="1" applyAlignment="1">
      <alignment horizontal="center" vertical="center" wrapText="1"/>
    </xf>
    <xf numFmtId="0" fontId="23" fillId="0" borderId="18" xfId="2" applyFont="1" applyBorder="1" applyAlignment="1">
      <alignment horizontal="center" vertical="center" wrapText="1"/>
    </xf>
    <xf numFmtId="0" fontId="23" fillId="0" borderId="19" xfId="2" applyFont="1" applyBorder="1" applyAlignment="1">
      <alignment horizontal="center" vertical="center" wrapText="1"/>
    </xf>
    <xf numFmtId="0" fontId="23" fillId="0" borderId="20" xfId="2" applyFont="1" applyBorder="1" applyAlignment="1">
      <alignment horizontal="center" vertical="center" wrapText="1"/>
    </xf>
    <xf numFmtId="0" fontId="23" fillId="0" borderId="21" xfId="2" applyFont="1" applyBorder="1" applyAlignment="1">
      <alignment horizontal="center" vertical="center" wrapText="1"/>
    </xf>
    <xf numFmtId="0" fontId="26" fillId="0" borderId="4" xfId="2" applyFont="1" applyBorder="1" applyAlignment="1">
      <alignment horizontal="center" vertical="center" wrapText="1"/>
    </xf>
    <xf numFmtId="0" fontId="26" fillId="0" borderId="27" xfId="2" applyFont="1" applyBorder="1" applyAlignment="1">
      <alignment horizontal="center" vertical="center" wrapText="1"/>
    </xf>
    <xf numFmtId="0" fontId="26" fillId="0" borderId="28" xfId="2" applyFont="1" applyBorder="1" applyAlignment="1">
      <alignment horizontal="center" vertical="center" wrapText="1"/>
    </xf>
    <xf numFmtId="0" fontId="26" fillId="0" borderId="29" xfId="2" applyFont="1" applyBorder="1" applyAlignment="1">
      <alignment horizontal="center" vertical="center" wrapText="1"/>
    </xf>
    <xf numFmtId="4" fontId="23" fillId="0" borderId="1" xfId="2" applyNumberFormat="1" applyFont="1" applyBorder="1" applyAlignment="1">
      <alignment horizontal="center" vertical="center" wrapText="1"/>
    </xf>
    <xf numFmtId="181" fontId="8" fillId="0" borderId="1" xfId="0" applyNumberFormat="1" applyFont="1" applyFill="1" applyBorder="1" applyAlignment="1" applyProtection="1">
      <alignment horizontal="right" vertical="center"/>
    </xf>
    <xf numFmtId="180" fontId="8" fillId="0" borderId="1" xfId="0" applyNumberFormat="1" applyFont="1" applyFill="1" applyBorder="1" applyAlignment="1" applyProtection="1">
      <alignment horizontal="right" vertical="center"/>
    </xf>
    <xf numFmtId="0" fontId="0" fillId="0" borderId="1" xfId="0" applyFont="1" applyFill="1" applyBorder="1" applyAlignment="1"/>
    <xf numFmtId="0" fontId="24" fillId="0" borderId="1" xfId="0" applyFont="1" applyBorder="1" applyAlignment="1">
      <alignment horizontal="right" vertical="center"/>
    </xf>
    <xf numFmtId="0" fontId="22" fillId="0" borderId="1" xfId="0" applyFont="1" applyBorder="1" applyAlignment="1">
      <alignment horizontal="right" vertical="center"/>
    </xf>
    <xf numFmtId="3" fontId="22" fillId="2" borderId="1" xfId="1" applyNumberFormat="1" applyFont="1" applyFill="1" applyBorder="1" applyAlignment="1" applyProtection="1">
      <alignment horizontal="right" vertical="center"/>
    </xf>
    <xf numFmtId="3" fontId="10" fillId="2" borderId="1" xfId="0" applyNumberFormat="1" applyFont="1" applyFill="1" applyBorder="1" applyAlignment="1" applyProtection="1">
      <alignment horizontal="left" vertical="center"/>
    </xf>
    <xf numFmtId="3" fontId="10" fillId="2" borderId="1" xfId="0" applyNumberFormat="1" applyFont="1" applyFill="1" applyBorder="1" applyAlignment="1" applyProtection="1">
      <alignment horizontal="right" vertical="center"/>
    </xf>
    <xf numFmtId="0" fontId="28" fillId="2" borderId="0" xfId="0" applyFont="1" applyFill="1">
      <alignment vertical="center"/>
    </xf>
    <xf numFmtId="3" fontId="4" fillId="0" borderId="1" xfId="0" applyNumberFormat="1" applyFont="1" applyFill="1" applyBorder="1" applyAlignment="1" applyProtection="1">
      <alignment horizontal="right" vertical="center"/>
    </xf>
    <xf numFmtId="178" fontId="22" fillId="0" borderId="1" xfId="0" applyNumberFormat="1" applyFont="1" applyBorder="1" applyAlignment="1">
      <alignment horizontal="center" vertical="center"/>
    </xf>
    <xf numFmtId="176" fontId="8" fillId="2" borderId="1" xfId="0" applyNumberFormat="1" applyFont="1" applyFill="1" applyBorder="1" applyAlignment="1" applyProtection="1">
      <alignment horizontal="right" vertical="center"/>
    </xf>
    <xf numFmtId="0" fontId="27" fillId="2" borderId="1" xfId="0" applyFont="1" applyFill="1" applyBorder="1" applyAlignment="1">
      <alignment horizontal="center" vertical="center"/>
    </xf>
    <xf numFmtId="0" fontId="25" fillId="2" borderId="1" xfId="0" applyFont="1" applyFill="1" applyBorder="1" applyAlignment="1">
      <alignment horizontal="center" vertical="center"/>
    </xf>
    <xf numFmtId="178" fontId="25" fillId="2" borderId="1" xfId="0" applyNumberFormat="1" applyFont="1" applyFill="1" applyBorder="1" applyAlignment="1">
      <alignment horizontal="center" vertical="center"/>
    </xf>
    <xf numFmtId="0" fontId="28" fillId="0" borderId="0" xfId="0" applyFont="1">
      <alignment vertical="center"/>
    </xf>
    <xf numFmtId="3" fontId="4" fillId="2"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wrapText="1"/>
    </xf>
    <xf numFmtId="3" fontId="8" fillId="2" borderId="1" xfId="0" applyNumberFormat="1" applyFont="1" applyFill="1" applyBorder="1" applyAlignment="1" applyProtection="1">
      <alignment horizontal="center" vertical="center" wrapText="1"/>
    </xf>
    <xf numFmtId="0" fontId="29" fillId="0" borderId="0" xfId="0" applyFont="1" applyFill="1" applyBorder="1" applyAlignment="1">
      <alignment horizontal="left" vertical="center"/>
    </xf>
    <xf numFmtId="0" fontId="0" fillId="0" borderId="0" xfId="0" applyFill="1" applyAlignment="1"/>
    <xf numFmtId="0" fontId="0" fillId="0" borderId="1" xfId="0" applyFont="1" applyFill="1" applyBorder="1" applyAlignment="1">
      <alignment horizontal="center" vertical="center"/>
    </xf>
    <xf numFmtId="0" fontId="33"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Fill="1" applyAlignment="1">
      <alignment horizontal="center"/>
    </xf>
    <xf numFmtId="0" fontId="32" fillId="0" borderId="0" xfId="0" applyFont="1" applyFill="1" applyAlignment="1">
      <alignment horizontal="center"/>
    </xf>
    <xf numFmtId="182" fontId="34" fillId="0" borderId="1" xfId="0" applyNumberFormat="1" applyFont="1" applyFill="1" applyBorder="1" applyAlignment="1">
      <alignment horizontal="center" vertical="center" wrapText="1"/>
    </xf>
    <xf numFmtId="0" fontId="29" fillId="0" borderId="0" xfId="9" applyFont="1" applyFill="1" applyBorder="1" applyAlignment="1">
      <alignment horizontal="left" vertical="center" wrapText="1"/>
    </xf>
    <xf numFmtId="182" fontId="0" fillId="0" borderId="0" xfId="10" applyNumberFormat="1" applyFont="1" applyFill="1"/>
    <xf numFmtId="0" fontId="35" fillId="0" borderId="0" xfId="9" applyFill="1"/>
    <xf numFmtId="0" fontId="37" fillId="0" borderId="0" xfId="9" applyFont="1" applyFill="1" applyAlignment="1">
      <alignment horizontal="justify"/>
    </xf>
    <xf numFmtId="182" fontId="32" fillId="0" borderId="0" xfId="10" applyNumberFormat="1" applyFont="1" applyFill="1" applyAlignment="1">
      <alignment horizontal="right" indent="2"/>
    </xf>
    <xf numFmtId="0" fontId="33" fillId="0" borderId="1" xfId="9" applyFont="1" applyFill="1" applyBorder="1" applyAlignment="1">
      <alignment horizontal="center" vertical="center" wrapText="1"/>
    </xf>
    <xf numFmtId="182" fontId="29" fillId="0" borderId="1" xfId="10" applyNumberFormat="1" applyFont="1" applyFill="1" applyBorder="1" applyAlignment="1">
      <alignment horizontal="center" vertical="center" wrapText="1"/>
    </xf>
    <xf numFmtId="0" fontId="35" fillId="0" borderId="0" xfId="9" applyFill="1" applyAlignment="1">
      <alignment vertical="center"/>
    </xf>
    <xf numFmtId="0" fontId="34" fillId="0" borderId="1" xfId="9" applyFont="1" applyFill="1" applyBorder="1" applyAlignment="1">
      <alignment horizontal="center" vertical="center" wrapText="1"/>
    </xf>
    <xf numFmtId="182" fontId="34" fillId="0" borderId="1" xfId="10" applyNumberFormat="1" applyFont="1" applyFill="1" applyBorder="1" applyAlignment="1">
      <alignment horizontal="right" vertical="center" wrapText="1"/>
    </xf>
    <xf numFmtId="182" fontId="33" fillId="0" borderId="1" xfId="10" applyNumberFormat="1" applyFont="1" applyFill="1" applyBorder="1" applyAlignment="1">
      <alignment horizontal="right" vertical="center" wrapText="1"/>
    </xf>
    <xf numFmtId="182" fontId="29" fillId="0" borderId="1" xfId="10" applyNumberFormat="1" applyFont="1" applyFill="1" applyBorder="1" applyAlignment="1">
      <alignment horizontal="right" vertical="center" wrapText="1"/>
    </xf>
    <xf numFmtId="0" fontId="29" fillId="0" borderId="0" xfId="9" applyFont="1" applyFill="1" applyAlignment="1">
      <alignment horizontal="justify"/>
    </xf>
    <xf numFmtId="183" fontId="35" fillId="0" borderId="0" xfId="9" applyNumberFormat="1" applyFill="1"/>
    <xf numFmtId="183" fontId="32" fillId="0" borderId="0" xfId="9" applyNumberFormat="1" applyFont="1" applyFill="1" applyAlignment="1">
      <alignment horizontal="right" indent="2"/>
    </xf>
    <xf numFmtId="0" fontId="39" fillId="0" borderId="1" xfId="9" applyFont="1" applyFill="1" applyBorder="1" applyAlignment="1">
      <alignment horizontal="left" vertical="center" wrapText="1"/>
    </xf>
    <xf numFmtId="3" fontId="40" fillId="0" borderId="1" xfId="9" applyNumberFormat="1" applyFont="1" applyFill="1" applyBorder="1" applyAlignment="1">
      <alignment horizontal="right" vertical="center" wrapText="1"/>
    </xf>
    <xf numFmtId="183" fontId="40" fillId="0" borderId="1" xfId="9" applyNumberFormat="1" applyFont="1" applyFill="1" applyBorder="1" applyAlignment="1">
      <alignment horizontal="right" vertical="center" wrapText="1"/>
    </xf>
    <xf numFmtId="0" fontId="38" fillId="0" borderId="1" xfId="9" applyNumberFormat="1" applyFont="1" applyFill="1" applyBorder="1" applyAlignment="1" applyProtection="1">
      <alignment horizontal="left" vertical="center" wrapText="1"/>
    </xf>
    <xf numFmtId="0" fontId="4" fillId="0" borderId="1" xfId="0" applyFont="1" applyBorder="1" applyAlignment="1">
      <alignment horizontal="center" vertical="center"/>
    </xf>
    <xf numFmtId="0" fontId="0" fillId="0" borderId="1" xfId="0" applyFill="1" applyBorder="1" applyAlignment="1">
      <alignment horizontal="center"/>
    </xf>
    <xf numFmtId="0" fontId="34" fillId="0" borderId="1" xfId="9" applyFont="1" applyFill="1" applyBorder="1" applyAlignment="1">
      <alignment horizontal="left" vertical="center" wrapText="1"/>
    </xf>
    <xf numFmtId="0" fontId="4" fillId="0" borderId="1" xfId="0" applyNumberFormat="1" applyFont="1" applyFill="1" applyBorder="1" applyAlignment="1" applyProtection="1">
      <alignment vertical="center"/>
    </xf>
    <xf numFmtId="0" fontId="35" fillId="0" borderId="1" xfId="9" applyFill="1" applyBorder="1"/>
    <xf numFmtId="183" fontId="35" fillId="0" borderId="1" xfId="9" applyNumberFormat="1" applyFill="1" applyBorder="1"/>
    <xf numFmtId="0" fontId="23" fillId="0" borderId="1" xfId="9" applyFont="1" applyFill="1" applyBorder="1" applyAlignment="1">
      <alignment horizontal="center" vertical="center" wrapText="1"/>
    </xf>
    <xf numFmtId="183" fontId="23" fillId="0" borderId="1" xfId="9" applyNumberFormat="1" applyFont="1" applyFill="1" applyBorder="1" applyAlignment="1">
      <alignment horizontal="center" vertical="center" wrapText="1"/>
    </xf>
    <xf numFmtId="0" fontId="5" fillId="4" borderId="1" xfId="0" applyNumberFormat="1" applyFont="1" applyFill="1" applyBorder="1" applyAlignment="1" applyProtection="1">
      <alignment vertical="center"/>
    </xf>
    <xf numFmtId="0" fontId="4" fillId="4" borderId="1" xfId="0" applyNumberFormat="1" applyFont="1" applyFill="1" applyBorder="1" applyAlignment="1" applyProtection="1">
      <alignment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center"/>
    </xf>
    <xf numFmtId="3" fontId="1" fillId="2" borderId="1" xfId="1" applyNumberFormat="1" applyFont="1" applyFill="1" applyBorder="1" applyAlignment="1" applyProtection="1"/>
    <xf numFmtId="176" fontId="4" fillId="2" borderId="1" xfId="0" applyNumberFormat="1" applyFont="1" applyFill="1" applyBorder="1" applyAlignment="1" applyProtection="1">
      <alignment horizontal="center" vertical="center"/>
    </xf>
    <xf numFmtId="176" fontId="4" fillId="2" borderId="1" xfId="0" applyNumberFormat="1" applyFont="1" applyFill="1" applyBorder="1" applyAlignment="1" applyProtection="1">
      <alignment horizontal="right" vertical="center"/>
    </xf>
    <xf numFmtId="0" fontId="44" fillId="0" borderId="1" xfId="9" applyFont="1" applyFill="1" applyBorder="1" applyAlignment="1">
      <alignment horizontal="left" vertical="center" wrapText="1"/>
    </xf>
    <xf numFmtId="0" fontId="33" fillId="0" borderId="1" xfId="9" applyFont="1" applyFill="1" applyBorder="1"/>
    <xf numFmtId="182" fontId="45" fillId="0" borderId="1" xfId="10" applyNumberFormat="1" applyFont="1" applyFill="1" applyBorder="1" applyAlignment="1" applyProtection="1">
      <alignment horizontal="right" vertical="center"/>
    </xf>
    <xf numFmtId="182" fontId="45" fillId="0" borderId="1" xfId="10" applyNumberFormat="1" applyFont="1" applyFill="1" applyBorder="1" applyAlignment="1">
      <alignment horizontal="right"/>
    </xf>
    <xf numFmtId="182" fontId="45" fillId="0" borderId="1" xfId="10" applyNumberFormat="1" applyFont="1" applyFill="1" applyBorder="1" applyAlignment="1">
      <alignment horizontal="right" vertical="center"/>
    </xf>
    <xf numFmtId="0" fontId="0" fillId="0" borderId="1" xfId="0" applyBorder="1">
      <alignment vertical="center"/>
    </xf>
    <xf numFmtId="0" fontId="22" fillId="2" borderId="1" xfId="1" applyNumberFormat="1" applyFont="1" applyFill="1" applyBorder="1" applyAlignment="1" applyProtection="1">
      <alignment vertical="center" shrinkToFit="1"/>
    </xf>
    <xf numFmtId="177" fontId="23" fillId="0" borderId="1" xfId="0" applyNumberFormat="1" applyFont="1" applyFill="1" applyBorder="1" applyAlignment="1">
      <alignment vertical="center"/>
    </xf>
    <xf numFmtId="3" fontId="23" fillId="2" borderId="1" xfId="0" applyNumberFormat="1" applyFont="1" applyFill="1" applyBorder="1" applyAlignment="1" applyProtection="1">
      <alignment horizontal="center" vertical="center" wrapText="1"/>
    </xf>
    <xf numFmtId="3" fontId="22" fillId="2" borderId="1" xfId="0" applyNumberFormat="1" applyFont="1" applyFill="1" applyBorder="1" applyAlignment="1" applyProtection="1">
      <alignment vertical="center"/>
    </xf>
    <xf numFmtId="3" fontId="22" fillId="2" borderId="1" xfId="0" applyNumberFormat="1" applyFont="1" applyFill="1" applyBorder="1" applyAlignment="1" applyProtection="1">
      <alignment horizontal="center" vertical="center"/>
    </xf>
    <xf numFmtId="3" fontId="23" fillId="2"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horizontal="left" vertical="center"/>
    </xf>
    <xf numFmtId="3" fontId="22" fillId="0" borderId="1" xfId="0" applyNumberFormat="1" applyFont="1" applyFill="1" applyBorder="1" applyAlignment="1" applyProtection="1">
      <alignment horizontal="center" vertical="center"/>
    </xf>
    <xf numFmtId="3" fontId="23" fillId="2" borderId="1" xfId="0" applyNumberFormat="1" applyFont="1" applyFill="1" applyBorder="1" applyAlignment="1" applyProtection="1">
      <alignment vertical="center"/>
    </xf>
    <xf numFmtId="3" fontId="23" fillId="0" borderId="1" xfId="0" applyNumberFormat="1" applyFont="1" applyFill="1" applyBorder="1" applyAlignment="1" applyProtection="1">
      <alignment horizontal="center" vertical="center"/>
    </xf>
    <xf numFmtId="177" fontId="23" fillId="3" borderId="1" xfId="0" applyNumberFormat="1" applyFont="1" applyFill="1" applyBorder="1" applyAlignment="1">
      <alignment vertical="center"/>
    </xf>
    <xf numFmtId="177" fontId="22" fillId="3" borderId="1" xfId="0" applyNumberFormat="1" applyFont="1" applyFill="1" applyBorder="1" applyAlignment="1">
      <alignment vertical="center"/>
    </xf>
    <xf numFmtId="0" fontId="21" fillId="2" borderId="0" xfId="0" applyFont="1" applyFill="1">
      <alignment vertical="center"/>
    </xf>
    <xf numFmtId="0" fontId="27" fillId="2" borderId="1" xfId="0" applyFont="1" applyFill="1" applyBorder="1">
      <alignment vertical="center"/>
    </xf>
    <xf numFmtId="3" fontId="38" fillId="0" borderId="30" xfId="9" applyNumberFormat="1" applyFont="1" applyFill="1" applyBorder="1" applyAlignment="1" applyProtection="1">
      <alignment horizontal="right" vertical="center"/>
    </xf>
    <xf numFmtId="0" fontId="22" fillId="0" borderId="1" xfId="9" applyNumberFormat="1" applyFont="1" applyFill="1" applyBorder="1" applyAlignment="1" applyProtection="1">
      <alignment horizontal="left" vertical="center" wrapText="1"/>
    </xf>
    <xf numFmtId="3" fontId="38" fillId="0" borderId="1" xfId="9" applyNumberFormat="1" applyFont="1" applyFill="1" applyBorder="1" applyAlignment="1" applyProtection="1">
      <alignment horizontal="right" vertical="center" wrapText="1"/>
    </xf>
    <xf numFmtId="0" fontId="38" fillId="0" borderId="1" xfId="9" applyNumberFormat="1" applyFont="1" applyFill="1" applyBorder="1" applyAlignment="1" applyProtection="1">
      <alignment horizontal="right" vertical="center" wrapText="1"/>
    </xf>
    <xf numFmtId="0" fontId="23" fillId="0" borderId="1" xfId="2" applyFont="1" applyBorder="1" applyAlignment="1">
      <alignment horizontal="center" vertical="center" wrapText="1"/>
    </xf>
    <xf numFmtId="0" fontId="46" fillId="0" borderId="0" xfId="2" applyFont="1">
      <alignment vertical="center"/>
    </xf>
    <xf numFmtId="0" fontId="22" fillId="0" borderId="22" xfId="2" applyFont="1" applyBorder="1" applyAlignment="1">
      <alignment horizontal="center" vertical="center" wrapText="1"/>
    </xf>
    <xf numFmtId="4" fontId="22" fillId="0" borderId="23" xfId="2" applyNumberFormat="1" applyFont="1" applyBorder="1" applyAlignment="1">
      <alignment vertical="center" wrapText="1"/>
    </xf>
    <xf numFmtId="4" fontId="22" fillId="0" borderId="0" xfId="2" applyNumberFormat="1" applyFont="1" applyBorder="1" applyAlignment="1">
      <alignment vertical="center" wrapText="1"/>
    </xf>
    <xf numFmtId="4" fontId="22" fillId="0" borderId="24" xfId="2" applyNumberFormat="1" applyFont="1" applyBorder="1" applyAlignment="1">
      <alignment vertical="center" wrapText="1"/>
    </xf>
    <xf numFmtId="4" fontId="22" fillId="0" borderId="25" xfId="2" applyNumberFormat="1" applyFont="1" applyBorder="1" applyAlignment="1">
      <alignment vertical="center" wrapText="1"/>
    </xf>
    <xf numFmtId="4" fontId="22" fillId="0" borderId="11" xfId="2" applyNumberFormat="1" applyFont="1" applyBorder="1" applyAlignment="1">
      <alignment vertical="center" wrapText="1"/>
    </xf>
    <xf numFmtId="4" fontId="22" fillId="0" borderId="26" xfId="2" applyNumberFormat="1" applyFont="1" applyBorder="1" applyAlignment="1">
      <alignment vertical="center" wrapText="1"/>
    </xf>
    <xf numFmtId="0" fontId="47" fillId="0" borderId="1" xfId="6" applyFont="1" applyBorder="1" applyAlignment="1">
      <alignment horizontal="center" vertical="center" wrapText="1"/>
    </xf>
    <xf numFmtId="0" fontId="47" fillId="0" borderId="1" xfId="2" applyFont="1" applyBorder="1" applyAlignment="1">
      <alignment vertical="center" wrapText="1"/>
    </xf>
    <xf numFmtId="0" fontId="47" fillId="0" borderId="1" xfId="6" applyFont="1" applyFill="1" applyBorder="1" applyAlignment="1">
      <alignment horizontal="center" vertical="center" wrapText="1"/>
    </xf>
    <xf numFmtId="57" fontId="47" fillId="0" borderId="1" xfId="6" applyNumberFormat="1" applyFont="1" applyFill="1" applyBorder="1" applyAlignment="1">
      <alignment horizontal="center" vertical="center" wrapText="1"/>
    </xf>
    <xf numFmtId="0" fontId="22" fillId="0" borderId="1" xfId="6" applyFont="1" applyBorder="1" applyAlignment="1">
      <alignment horizontal="center" vertical="center" wrapText="1"/>
    </xf>
    <xf numFmtId="0" fontId="22" fillId="0" borderId="1" xfId="2" applyFont="1" applyBorder="1" applyAlignment="1">
      <alignment vertical="center" wrapText="1"/>
    </xf>
    <xf numFmtId="184" fontId="22" fillId="0" borderId="1" xfId="6" applyNumberFormat="1" applyFont="1" applyFill="1" applyBorder="1" applyAlignment="1">
      <alignment horizontal="center" vertical="center" wrapText="1"/>
    </xf>
    <xf numFmtId="57" fontId="22" fillId="0" borderId="1" xfId="6" applyNumberFormat="1" applyFont="1" applyFill="1" applyBorder="1" applyAlignment="1">
      <alignment horizontal="center" vertical="center" wrapText="1"/>
    </xf>
    <xf numFmtId="0" fontId="22" fillId="0" borderId="1" xfId="2" applyFont="1" applyBorder="1" applyAlignment="1">
      <alignment horizontal="left" vertical="center" wrapText="1"/>
    </xf>
    <xf numFmtId="4" fontId="22" fillId="0" borderId="1" xfId="2" applyNumberFormat="1" applyFont="1" applyBorder="1" applyAlignment="1">
      <alignment horizontal="right" vertical="center" wrapText="1"/>
    </xf>
    <xf numFmtId="4" fontId="22" fillId="0" borderId="1" xfId="0" applyNumberFormat="1" applyFont="1" applyBorder="1" applyAlignment="1">
      <alignment horizontal="right" vertical="center" wrapText="1"/>
    </xf>
    <xf numFmtId="179" fontId="22" fillId="0" borderId="1" xfId="2" applyNumberFormat="1" applyFont="1" applyBorder="1" applyAlignment="1">
      <alignment horizontal="left" vertical="center" wrapText="1"/>
    </xf>
    <xf numFmtId="0" fontId="23" fillId="0" borderId="1" xfId="2" applyFont="1" applyBorder="1" applyAlignment="1">
      <alignment horizontal="left" vertical="center" wrapText="1"/>
    </xf>
    <xf numFmtId="3" fontId="4" fillId="2" borderId="0" xfId="1" applyNumberFormat="1" applyFont="1" applyFill="1" applyAlignment="1" applyProtection="1">
      <alignment horizontal="right" vertical="center"/>
    </xf>
    <xf numFmtId="3" fontId="2" fillId="2" borderId="0" xfId="1" applyNumberFormat="1" applyFont="1" applyFill="1" applyAlignment="1" applyProtection="1">
      <alignment horizontal="center" vertical="center"/>
    </xf>
    <xf numFmtId="3" fontId="6" fillId="2" borderId="0" xfId="1" applyNumberFormat="1" applyFont="1" applyFill="1" applyAlignment="1" applyProtection="1">
      <alignment horizontal="center" vertical="center"/>
    </xf>
    <xf numFmtId="3" fontId="4" fillId="2" borderId="2" xfId="1" applyNumberFormat="1" applyFont="1" applyFill="1" applyBorder="1" applyAlignment="1" applyProtection="1">
      <alignment horizontal="right" vertical="center"/>
    </xf>
    <xf numFmtId="0" fontId="2" fillId="2" borderId="0" xfId="0" applyNumberFormat="1" applyFont="1" applyFill="1" applyAlignment="1" applyProtection="1">
      <alignment horizontal="center" vertical="center"/>
    </xf>
    <xf numFmtId="0" fontId="2" fillId="0" borderId="0" xfId="7" applyNumberFormat="1" applyFont="1" applyFill="1" applyAlignment="1" applyProtection="1">
      <alignment horizontal="center" vertical="center" wrapText="1"/>
    </xf>
    <xf numFmtId="0" fontId="6" fillId="0" borderId="0" xfId="7" applyNumberFormat="1" applyFont="1" applyFill="1" applyAlignment="1" applyProtection="1">
      <alignment horizontal="center" vertical="center" wrapText="1"/>
    </xf>
    <xf numFmtId="0" fontId="10" fillId="0" borderId="30" xfId="7" applyNumberFormat="1" applyFont="1" applyFill="1" applyBorder="1" applyAlignment="1" applyProtection="1">
      <alignment horizontal="center" vertical="center"/>
    </xf>
    <xf numFmtId="0" fontId="10" fillId="0" borderId="31" xfId="7" applyNumberFormat="1" applyFont="1" applyFill="1" applyBorder="1" applyAlignment="1" applyProtection="1">
      <alignment horizontal="center" vertical="center"/>
    </xf>
    <xf numFmtId="0" fontId="2" fillId="0" borderId="0" xfId="0" applyNumberFormat="1" applyFont="1" applyFill="1" applyAlignment="1" applyProtection="1">
      <alignment horizontal="center" vertical="center"/>
    </xf>
    <xf numFmtId="0" fontId="4" fillId="2" borderId="0" xfId="0" applyNumberFormat="1" applyFont="1" applyFill="1" applyAlignment="1" applyProtection="1">
      <alignment horizontal="right" vertical="center"/>
    </xf>
    <xf numFmtId="0" fontId="4" fillId="2" borderId="2" xfId="0" applyNumberFormat="1" applyFont="1" applyFill="1" applyBorder="1" applyAlignment="1" applyProtection="1">
      <alignment horizontal="right" vertical="center"/>
    </xf>
    <xf numFmtId="0" fontId="30" fillId="0" borderId="0" xfId="0" applyFont="1" applyFill="1" applyAlignment="1">
      <alignment horizontal="center"/>
    </xf>
    <xf numFmtId="0" fontId="31" fillId="0" borderId="0" xfId="0" applyFont="1" applyFill="1" applyAlignment="1">
      <alignment horizontal="center"/>
    </xf>
    <xf numFmtId="0" fontId="34" fillId="0" borderId="30"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0" fillId="0" borderId="0" xfId="9" applyFont="1" applyFill="1" applyAlignment="1">
      <alignment horizontal="center"/>
    </xf>
    <xf numFmtId="0" fontId="31" fillId="0" borderId="0" xfId="9" applyFont="1" applyFill="1" applyAlignment="1">
      <alignment horizontal="center"/>
    </xf>
    <xf numFmtId="3" fontId="2" fillId="2" borderId="0" xfId="0" applyNumberFormat="1" applyFont="1" applyFill="1" applyAlignment="1" applyProtection="1">
      <alignment horizontal="center" vertical="center"/>
    </xf>
    <xf numFmtId="3" fontId="6" fillId="2" borderId="0" xfId="0" applyNumberFormat="1" applyFont="1" applyFill="1" applyAlignment="1" applyProtection="1">
      <alignment horizontal="center" vertical="center"/>
    </xf>
    <xf numFmtId="3" fontId="8" fillId="2" borderId="2" xfId="0" applyNumberFormat="1" applyFont="1" applyFill="1" applyBorder="1" applyAlignment="1" applyProtection="1">
      <alignment horizontal="center" vertical="center"/>
    </xf>
    <xf numFmtId="0" fontId="16" fillId="0" borderId="0" xfId="2" applyFont="1" applyBorder="1" applyAlignment="1">
      <alignment vertical="center" wrapText="1"/>
    </xf>
    <xf numFmtId="0" fontId="14" fillId="0" borderId="0" xfId="2" applyFont="1" applyBorder="1" applyAlignment="1">
      <alignment horizontal="center" vertical="center" wrapText="1"/>
    </xf>
    <xf numFmtId="0" fontId="23" fillId="0" borderId="5" xfId="2" applyFont="1" applyBorder="1" applyAlignment="1">
      <alignment horizontal="center" vertical="center" wrapText="1"/>
    </xf>
    <xf numFmtId="0" fontId="23" fillId="0" borderId="10" xfId="2" applyFont="1" applyBorder="1" applyAlignment="1">
      <alignment horizontal="center" vertical="center" wrapText="1"/>
    </xf>
    <xf numFmtId="0" fontId="23" fillId="0" borderId="16" xfId="2" applyFont="1" applyBorder="1" applyAlignment="1">
      <alignment horizontal="center" vertical="center" wrapText="1"/>
    </xf>
    <xf numFmtId="0" fontId="23" fillId="0" borderId="6"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9" xfId="2" applyFont="1" applyBorder="1" applyAlignment="1">
      <alignment horizontal="center" vertical="center" wrapText="1"/>
    </xf>
    <xf numFmtId="0" fontId="16" fillId="0" borderId="8" xfId="2" applyFont="1" applyBorder="1" applyAlignment="1">
      <alignment vertical="center" wrapText="1"/>
    </xf>
    <xf numFmtId="0" fontId="18" fillId="0" borderId="0" xfId="2" applyFont="1" applyBorder="1" applyAlignment="1">
      <alignment horizontal="center" vertical="center" wrapText="1"/>
    </xf>
    <xf numFmtId="0" fontId="16" fillId="0" borderId="0" xfId="2" applyFont="1" applyBorder="1" applyAlignment="1">
      <alignment horizontal="right" vertical="center" wrapText="1"/>
    </xf>
    <xf numFmtId="0" fontId="23" fillId="0" borderId="1" xfId="2" applyFont="1" applyBorder="1" applyAlignment="1">
      <alignment horizontal="center" vertical="center" wrapText="1"/>
    </xf>
    <xf numFmtId="0" fontId="43" fillId="0" borderId="0" xfId="2" applyFont="1" applyBorder="1" applyAlignment="1">
      <alignment vertical="center" wrapText="1"/>
    </xf>
  </cellXfs>
  <cellStyles count="11">
    <cellStyle name="常规" xfId="0" builtinId="0"/>
    <cellStyle name="常规 2" xfId="1"/>
    <cellStyle name="常规 2 2" xfId="2"/>
    <cellStyle name="常规 2 4" xfId="8"/>
    <cellStyle name="常规 3" xfId="3"/>
    <cellStyle name="常规 4" xfId="4"/>
    <cellStyle name="常规 5" xfId="5"/>
    <cellStyle name="常规 6" xfId="6"/>
    <cellStyle name="常规 7" xfId="7"/>
    <cellStyle name="常规 8" xfId="9"/>
    <cellStyle name="千位分隔 2"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10.84.1.73:8808/page/plat/query/reportQuery.js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8"/>
  <sheetViews>
    <sheetView showGridLines="0" showZeros="0" workbookViewId="0">
      <selection activeCell="H33" sqref="H33"/>
    </sheetView>
  </sheetViews>
  <sheetFormatPr defaultColWidth="9.125" defaultRowHeight="14.25"/>
  <cols>
    <col min="1" max="1" width="18.375" style="2" customWidth="1"/>
    <col min="2" max="2" width="7.625" style="2" customWidth="1"/>
    <col min="3" max="3" width="8.5" style="2" customWidth="1"/>
    <col min="4" max="4" width="8.375" style="2" customWidth="1"/>
    <col min="5" max="5" width="6.125" style="2" customWidth="1"/>
    <col min="6" max="6" width="19.875" style="2" customWidth="1"/>
    <col min="7" max="7" width="7.875" style="2" customWidth="1"/>
    <col min="8" max="8" width="8.875" style="2" customWidth="1"/>
    <col min="9" max="9" width="8.75" style="2" customWidth="1"/>
    <col min="10" max="10" width="6.125" style="1" customWidth="1"/>
    <col min="11" max="257" width="9.125" style="1"/>
    <col min="258" max="258" width="30.125" style="1" customWidth="1"/>
    <col min="259" max="261" width="16.625" style="1" customWidth="1"/>
    <col min="262" max="262" width="30.125" style="1" customWidth="1"/>
    <col min="263" max="265" width="18" style="1" customWidth="1"/>
    <col min="266" max="513" width="9.125" style="1"/>
    <col min="514" max="514" width="30.125" style="1" customWidth="1"/>
    <col min="515" max="517" width="16.625" style="1" customWidth="1"/>
    <col min="518" max="518" width="30.125" style="1" customWidth="1"/>
    <col min="519" max="521" width="18" style="1" customWidth="1"/>
    <col min="522" max="769" width="9.125" style="1"/>
    <col min="770" max="770" width="30.125" style="1" customWidth="1"/>
    <col min="771" max="773" width="16.625" style="1" customWidth="1"/>
    <col min="774" max="774" width="30.125" style="1" customWidth="1"/>
    <col min="775" max="777" width="18" style="1" customWidth="1"/>
    <col min="778" max="1025" width="9.125" style="1"/>
    <col min="1026" max="1026" width="30.125" style="1" customWidth="1"/>
    <col min="1027" max="1029" width="16.625" style="1" customWidth="1"/>
    <col min="1030" max="1030" width="30.125" style="1" customWidth="1"/>
    <col min="1031" max="1033" width="18" style="1" customWidth="1"/>
    <col min="1034" max="1281" width="9.125" style="1"/>
    <col min="1282" max="1282" width="30.125" style="1" customWidth="1"/>
    <col min="1283" max="1285" width="16.625" style="1" customWidth="1"/>
    <col min="1286" max="1286" width="30.125" style="1" customWidth="1"/>
    <col min="1287" max="1289" width="18" style="1" customWidth="1"/>
    <col min="1290" max="1537" width="9.125" style="1"/>
    <col min="1538" max="1538" width="30.125" style="1" customWidth="1"/>
    <col min="1539" max="1541" width="16.625" style="1" customWidth="1"/>
    <col min="1542" max="1542" width="30.125" style="1" customWidth="1"/>
    <col min="1543" max="1545" width="18" style="1" customWidth="1"/>
    <col min="1546" max="1793" width="9.125" style="1"/>
    <col min="1794" max="1794" width="30.125" style="1" customWidth="1"/>
    <col min="1795" max="1797" width="16.625" style="1" customWidth="1"/>
    <col min="1798" max="1798" width="30.125" style="1" customWidth="1"/>
    <col min="1799" max="1801" width="18" style="1" customWidth="1"/>
    <col min="1802" max="2049" width="9.125" style="1"/>
    <col min="2050" max="2050" width="30.125" style="1" customWidth="1"/>
    <col min="2051" max="2053" width="16.625" style="1" customWidth="1"/>
    <col min="2054" max="2054" width="30.125" style="1" customWidth="1"/>
    <col min="2055" max="2057" width="18" style="1" customWidth="1"/>
    <col min="2058" max="2305" width="9.125" style="1"/>
    <col min="2306" max="2306" width="30.125" style="1" customWidth="1"/>
    <col min="2307" max="2309" width="16.625" style="1" customWidth="1"/>
    <col min="2310" max="2310" width="30.125" style="1" customWidth="1"/>
    <col min="2311" max="2313" width="18" style="1" customWidth="1"/>
    <col min="2314" max="2561" width="9.125" style="1"/>
    <col min="2562" max="2562" width="30.125" style="1" customWidth="1"/>
    <col min="2563" max="2565" width="16.625" style="1" customWidth="1"/>
    <col min="2566" max="2566" width="30.125" style="1" customWidth="1"/>
    <col min="2567" max="2569" width="18" style="1" customWidth="1"/>
    <col min="2570" max="2817" width="9.125" style="1"/>
    <col min="2818" max="2818" width="30.125" style="1" customWidth="1"/>
    <col min="2819" max="2821" width="16.625" style="1" customWidth="1"/>
    <col min="2822" max="2822" width="30.125" style="1" customWidth="1"/>
    <col min="2823" max="2825" width="18" style="1" customWidth="1"/>
    <col min="2826" max="3073" width="9.125" style="1"/>
    <col min="3074" max="3074" width="30.125" style="1" customWidth="1"/>
    <col min="3075" max="3077" width="16.625" style="1" customWidth="1"/>
    <col min="3078" max="3078" width="30.125" style="1" customWidth="1"/>
    <col min="3079" max="3081" width="18" style="1" customWidth="1"/>
    <col min="3082" max="3329" width="9.125" style="1"/>
    <col min="3330" max="3330" width="30.125" style="1" customWidth="1"/>
    <col min="3331" max="3333" width="16.625" style="1" customWidth="1"/>
    <col min="3334" max="3334" width="30.125" style="1" customWidth="1"/>
    <col min="3335" max="3337" width="18" style="1" customWidth="1"/>
    <col min="3338" max="3585" width="9.125" style="1"/>
    <col min="3586" max="3586" width="30.125" style="1" customWidth="1"/>
    <col min="3587" max="3589" width="16.625" style="1" customWidth="1"/>
    <col min="3590" max="3590" width="30.125" style="1" customWidth="1"/>
    <col min="3591" max="3593" width="18" style="1" customWidth="1"/>
    <col min="3594" max="3841" width="9.125" style="1"/>
    <col min="3842" max="3842" width="30.125" style="1" customWidth="1"/>
    <col min="3843" max="3845" width="16.625" style="1" customWidth="1"/>
    <col min="3846" max="3846" width="30.125" style="1" customWidth="1"/>
    <col min="3847" max="3849" width="18" style="1" customWidth="1"/>
    <col min="3850" max="4097" width="9.125" style="1"/>
    <col min="4098" max="4098" width="30.125" style="1" customWidth="1"/>
    <col min="4099" max="4101" width="16.625" style="1" customWidth="1"/>
    <col min="4102" max="4102" width="30.125" style="1" customWidth="1"/>
    <col min="4103" max="4105" width="18" style="1" customWidth="1"/>
    <col min="4106" max="4353" width="9.125" style="1"/>
    <col min="4354" max="4354" width="30.125" style="1" customWidth="1"/>
    <col min="4355" max="4357" width="16.625" style="1" customWidth="1"/>
    <col min="4358" max="4358" width="30.125" style="1" customWidth="1"/>
    <col min="4359" max="4361" width="18" style="1" customWidth="1"/>
    <col min="4362" max="4609" width="9.125" style="1"/>
    <col min="4610" max="4610" width="30.125" style="1" customWidth="1"/>
    <col min="4611" max="4613" width="16.625" style="1" customWidth="1"/>
    <col min="4614" max="4614" width="30.125" style="1" customWidth="1"/>
    <col min="4615" max="4617" width="18" style="1" customWidth="1"/>
    <col min="4618" max="4865" width="9.125" style="1"/>
    <col min="4866" max="4866" width="30.125" style="1" customWidth="1"/>
    <col min="4867" max="4869" width="16.625" style="1" customWidth="1"/>
    <col min="4870" max="4870" width="30.125" style="1" customWidth="1"/>
    <col min="4871" max="4873" width="18" style="1" customWidth="1"/>
    <col min="4874" max="5121" width="9.125" style="1"/>
    <col min="5122" max="5122" width="30.125" style="1" customWidth="1"/>
    <col min="5123" max="5125" width="16.625" style="1" customWidth="1"/>
    <col min="5126" max="5126" width="30.125" style="1" customWidth="1"/>
    <col min="5127" max="5129" width="18" style="1" customWidth="1"/>
    <col min="5130" max="5377" width="9.125" style="1"/>
    <col min="5378" max="5378" width="30.125" style="1" customWidth="1"/>
    <col min="5379" max="5381" width="16.625" style="1" customWidth="1"/>
    <col min="5382" max="5382" width="30.125" style="1" customWidth="1"/>
    <col min="5383" max="5385" width="18" style="1" customWidth="1"/>
    <col min="5386" max="5633" width="9.125" style="1"/>
    <col min="5634" max="5634" width="30.125" style="1" customWidth="1"/>
    <col min="5635" max="5637" width="16.625" style="1" customWidth="1"/>
    <col min="5638" max="5638" width="30.125" style="1" customWidth="1"/>
    <col min="5639" max="5641" width="18" style="1" customWidth="1"/>
    <col min="5642" max="5889" width="9.125" style="1"/>
    <col min="5890" max="5890" width="30.125" style="1" customWidth="1"/>
    <col min="5891" max="5893" width="16.625" style="1" customWidth="1"/>
    <col min="5894" max="5894" width="30.125" style="1" customWidth="1"/>
    <col min="5895" max="5897" width="18" style="1" customWidth="1"/>
    <col min="5898" max="6145" width="9.125" style="1"/>
    <col min="6146" max="6146" width="30.125" style="1" customWidth="1"/>
    <col min="6147" max="6149" width="16.625" style="1" customWidth="1"/>
    <col min="6150" max="6150" width="30.125" style="1" customWidth="1"/>
    <col min="6151" max="6153" width="18" style="1" customWidth="1"/>
    <col min="6154" max="6401" width="9.125" style="1"/>
    <col min="6402" max="6402" width="30.125" style="1" customWidth="1"/>
    <col min="6403" max="6405" width="16.625" style="1" customWidth="1"/>
    <col min="6406" max="6406" width="30.125" style="1" customWidth="1"/>
    <col min="6407" max="6409" width="18" style="1" customWidth="1"/>
    <col min="6410" max="6657" width="9.125" style="1"/>
    <col min="6658" max="6658" width="30.125" style="1" customWidth="1"/>
    <col min="6659" max="6661" width="16.625" style="1" customWidth="1"/>
    <col min="6662" max="6662" width="30.125" style="1" customWidth="1"/>
    <col min="6663" max="6665" width="18" style="1" customWidth="1"/>
    <col min="6666" max="6913" width="9.125" style="1"/>
    <col min="6914" max="6914" width="30.125" style="1" customWidth="1"/>
    <col min="6915" max="6917" width="16.625" style="1" customWidth="1"/>
    <col min="6918" max="6918" width="30.125" style="1" customWidth="1"/>
    <col min="6919" max="6921" width="18" style="1" customWidth="1"/>
    <col min="6922" max="7169" width="9.125" style="1"/>
    <col min="7170" max="7170" width="30.125" style="1" customWidth="1"/>
    <col min="7171" max="7173" width="16.625" style="1" customWidth="1"/>
    <col min="7174" max="7174" width="30.125" style="1" customWidth="1"/>
    <col min="7175" max="7177" width="18" style="1" customWidth="1"/>
    <col min="7178" max="7425" width="9.125" style="1"/>
    <col min="7426" max="7426" width="30.125" style="1" customWidth="1"/>
    <col min="7427" max="7429" width="16.625" style="1" customWidth="1"/>
    <col min="7430" max="7430" width="30.125" style="1" customWidth="1"/>
    <col min="7431" max="7433" width="18" style="1" customWidth="1"/>
    <col min="7434" max="7681" width="9.125" style="1"/>
    <col min="7682" max="7682" width="30.125" style="1" customWidth="1"/>
    <col min="7683" max="7685" width="16.625" style="1" customWidth="1"/>
    <col min="7686" max="7686" width="30.125" style="1" customWidth="1"/>
    <col min="7687" max="7689" width="18" style="1" customWidth="1"/>
    <col min="7690" max="7937" width="9.125" style="1"/>
    <col min="7938" max="7938" width="30.125" style="1" customWidth="1"/>
    <col min="7939" max="7941" width="16.625" style="1" customWidth="1"/>
    <col min="7942" max="7942" width="30.125" style="1" customWidth="1"/>
    <col min="7943" max="7945" width="18" style="1" customWidth="1"/>
    <col min="7946" max="8193" width="9.125" style="1"/>
    <col min="8194" max="8194" width="30.125" style="1" customWidth="1"/>
    <col min="8195" max="8197" width="16.625" style="1" customWidth="1"/>
    <col min="8198" max="8198" width="30.125" style="1" customWidth="1"/>
    <col min="8199" max="8201" width="18" style="1" customWidth="1"/>
    <col min="8202" max="8449" width="9.125" style="1"/>
    <col min="8450" max="8450" width="30.125" style="1" customWidth="1"/>
    <col min="8451" max="8453" width="16.625" style="1" customWidth="1"/>
    <col min="8454" max="8454" width="30.125" style="1" customWidth="1"/>
    <col min="8455" max="8457" width="18" style="1" customWidth="1"/>
    <col min="8458" max="8705" width="9.125" style="1"/>
    <col min="8706" max="8706" width="30.125" style="1" customWidth="1"/>
    <col min="8707" max="8709" width="16.625" style="1" customWidth="1"/>
    <col min="8710" max="8710" width="30.125" style="1" customWidth="1"/>
    <col min="8711" max="8713" width="18" style="1" customWidth="1"/>
    <col min="8714" max="8961" width="9.125" style="1"/>
    <col min="8962" max="8962" width="30.125" style="1" customWidth="1"/>
    <col min="8963" max="8965" width="16.625" style="1" customWidth="1"/>
    <col min="8966" max="8966" width="30.125" style="1" customWidth="1"/>
    <col min="8967" max="8969" width="18" style="1" customWidth="1"/>
    <col min="8970" max="9217" width="9.125" style="1"/>
    <col min="9218" max="9218" width="30.125" style="1" customWidth="1"/>
    <col min="9219" max="9221" width="16.625" style="1" customWidth="1"/>
    <col min="9222" max="9222" width="30.125" style="1" customWidth="1"/>
    <col min="9223" max="9225" width="18" style="1" customWidth="1"/>
    <col min="9226" max="9473" width="9.125" style="1"/>
    <col min="9474" max="9474" width="30.125" style="1" customWidth="1"/>
    <col min="9475" max="9477" width="16.625" style="1" customWidth="1"/>
    <col min="9478" max="9478" width="30.125" style="1" customWidth="1"/>
    <col min="9479" max="9481" width="18" style="1" customWidth="1"/>
    <col min="9482" max="9729" width="9.125" style="1"/>
    <col min="9730" max="9730" width="30.125" style="1" customWidth="1"/>
    <col min="9731" max="9733" width="16.625" style="1" customWidth="1"/>
    <col min="9734" max="9734" width="30.125" style="1" customWidth="1"/>
    <col min="9735" max="9737" width="18" style="1" customWidth="1"/>
    <col min="9738" max="9985" width="9.125" style="1"/>
    <col min="9986" max="9986" width="30.125" style="1" customWidth="1"/>
    <col min="9987" max="9989" width="16.625" style="1" customWidth="1"/>
    <col min="9990" max="9990" width="30.125" style="1" customWidth="1"/>
    <col min="9991" max="9993" width="18" style="1" customWidth="1"/>
    <col min="9994" max="10241" width="9.125" style="1"/>
    <col min="10242" max="10242" width="30.125" style="1" customWidth="1"/>
    <col min="10243" max="10245" width="16.625" style="1" customWidth="1"/>
    <col min="10246" max="10246" width="30.125" style="1" customWidth="1"/>
    <col min="10247" max="10249" width="18" style="1" customWidth="1"/>
    <col min="10250" max="10497" width="9.125" style="1"/>
    <col min="10498" max="10498" width="30.125" style="1" customWidth="1"/>
    <col min="10499" max="10501" width="16.625" style="1" customWidth="1"/>
    <col min="10502" max="10502" width="30.125" style="1" customWidth="1"/>
    <col min="10503" max="10505" width="18" style="1" customWidth="1"/>
    <col min="10506" max="10753" width="9.125" style="1"/>
    <col min="10754" max="10754" width="30.125" style="1" customWidth="1"/>
    <col min="10755" max="10757" width="16.625" style="1" customWidth="1"/>
    <col min="10758" max="10758" width="30.125" style="1" customWidth="1"/>
    <col min="10759" max="10761" width="18" style="1" customWidth="1"/>
    <col min="10762" max="11009" width="9.125" style="1"/>
    <col min="11010" max="11010" width="30.125" style="1" customWidth="1"/>
    <col min="11011" max="11013" width="16.625" style="1" customWidth="1"/>
    <col min="11014" max="11014" width="30.125" style="1" customWidth="1"/>
    <col min="11015" max="11017" width="18" style="1" customWidth="1"/>
    <col min="11018" max="11265" width="9.125" style="1"/>
    <col min="11266" max="11266" width="30.125" style="1" customWidth="1"/>
    <col min="11267" max="11269" width="16.625" style="1" customWidth="1"/>
    <col min="11270" max="11270" width="30.125" style="1" customWidth="1"/>
    <col min="11271" max="11273" width="18" style="1" customWidth="1"/>
    <col min="11274" max="11521" width="9.125" style="1"/>
    <col min="11522" max="11522" width="30.125" style="1" customWidth="1"/>
    <col min="11523" max="11525" width="16.625" style="1" customWidth="1"/>
    <col min="11526" max="11526" width="30.125" style="1" customWidth="1"/>
    <col min="11527" max="11529" width="18" style="1" customWidth="1"/>
    <col min="11530" max="11777" width="9.125" style="1"/>
    <col min="11778" max="11778" width="30.125" style="1" customWidth="1"/>
    <col min="11779" max="11781" width="16.625" style="1" customWidth="1"/>
    <col min="11782" max="11782" width="30.125" style="1" customWidth="1"/>
    <col min="11783" max="11785" width="18" style="1" customWidth="1"/>
    <col min="11786" max="12033" width="9.125" style="1"/>
    <col min="12034" max="12034" width="30.125" style="1" customWidth="1"/>
    <col min="12035" max="12037" width="16.625" style="1" customWidth="1"/>
    <col min="12038" max="12038" width="30.125" style="1" customWidth="1"/>
    <col min="12039" max="12041" width="18" style="1" customWidth="1"/>
    <col min="12042" max="12289" width="9.125" style="1"/>
    <col min="12290" max="12290" width="30.125" style="1" customWidth="1"/>
    <col min="12291" max="12293" width="16.625" style="1" customWidth="1"/>
    <col min="12294" max="12294" width="30.125" style="1" customWidth="1"/>
    <col min="12295" max="12297" width="18" style="1" customWidth="1"/>
    <col min="12298" max="12545" width="9.125" style="1"/>
    <col min="12546" max="12546" width="30.125" style="1" customWidth="1"/>
    <col min="12547" max="12549" width="16.625" style="1" customWidth="1"/>
    <col min="12550" max="12550" width="30.125" style="1" customWidth="1"/>
    <col min="12551" max="12553" width="18" style="1" customWidth="1"/>
    <col min="12554" max="12801" width="9.125" style="1"/>
    <col min="12802" max="12802" width="30.125" style="1" customWidth="1"/>
    <col min="12803" max="12805" width="16.625" style="1" customWidth="1"/>
    <col min="12806" max="12806" width="30.125" style="1" customWidth="1"/>
    <col min="12807" max="12809" width="18" style="1" customWidth="1"/>
    <col min="12810" max="13057" width="9.125" style="1"/>
    <col min="13058" max="13058" width="30.125" style="1" customWidth="1"/>
    <col min="13059" max="13061" width="16.625" style="1" customWidth="1"/>
    <col min="13062" max="13062" width="30.125" style="1" customWidth="1"/>
    <col min="13063" max="13065" width="18" style="1" customWidth="1"/>
    <col min="13066" max="13313" width="9.125" style="1"/>
    <col min="13314" max="13314" width="30.125" style="1" customWidth="1"/>
    <col min="13315" max="13317" width="16.625" style="1" customWidth="1"/>
    <col min="13318" max="13318" width="30.125" style="1" customWidth="1"/>
    <col min="13319" max="13321" width="18" style="1" customWidth="1"/>
    <col min="13322" max="13569" width="9.125" style="1"/>
    <col min="13570" max="13570" width="30.125" style="1" customWidth="1"/>
    <col min="13571" max="13573" width="16.625" style="1" customWidth="1"/>
    <col min="13574" max="13574" width="30.125" style="1" customWidth="1"/>
    <col min="13575" max="13577" width="18" style="1" customWidth="1"/>
    <col min="13578" max="13825" width="9.125" style="1"/>
    <col min="13826" max="13826" width="30.125" style="1" customWidth="1"/>
    <col min="13827" max="13829" width="16.625" style="1" customWidth="1"/>
    <col min="13830" max="13830" width="30.125" style="1" customWidth="1"/>
    <col min="13831" max="13833" width="18" style="1" customWidth="1"/>
    <col min="13834" max="14081" width="9.125" style="1"/>
    <col min="14082" max="14082" width="30.125" style="1" customWidth="1"/>
    <col min="14083" max="14085" width="16.625" style="1" customWidth="1"/>
    <col min="14086" max="14086" width="30.125" style="1" customWidth="1"/>
    <col min="14087" max="14089" width="18" style="1" customWidth="1"/>
    <col min="14090" max="14337" width="9.125" style="1"/>
    <col min="14338" max="14338" width="30.125" style="1" customWidth="1"/>
    <col min="14339" max="14341" width="16.625" style="1" customWidth="1"/>
    <col min="14342" max="14342" width="30.125" style="1" customWidth="1"/>
    <col min="14343" max="14345" width="18" style="1" customWidth="1"/>
    <col min="14346" max="14593" width="9.125" style="1"/>
    <col min="14594" max="14594" width="30.125" style="1" customWidth="1"/>
    <col min="14595" max="14597" width="16.625" style="1" customWidth="1"/>
    <col min="14598" max="14598" width="30.125" style="1" customWidth="1"/>
    <col min="14599" max="14601" width="18" style="1" customWidth="1"/>
    <col min="14602" max="14849" width="9.125" style="1"/>
    <col min="14850" max="14850" width="30.125" style="1" customWidth="1"/>
    <col min="14851" max="14853" width="16.625" style="1" customWidth="1"/>
    <col min="14854" max="14854" width="30.125" style="1" customWidth="1"/>
    <col min="14855" max="14857" width="18" style="1" customWidth="1"/>
    <col min="14858" max="15105" width="9.125" style="1"/>
    <col min="15106" max="15106" width="30.125" style="1" customWidth="1"/>
    <col min="15107" max="15109" width="16.625" style="1" customWidth="1"/>
    <col min="15110" max="15110" width="30.125" style="1" customWidth="1"/>
    <col min="15111" max="15113" width="18" style="1" customWidth="1"/>
    <col min="15114" max="15361" width="9.125" style="1"/>
    <col min="15362" max="15362" width="30.125" style="1" customWidth="1"/>
    <col min="15363" max="15365" width="16.625" style="1" customWidth="1"/>
    <col min="15366" max="15366" width="30.125" style="1" customWidth="1"/>
    <col min="15367" max="15369" width="18" style="1" customWidth="1"/>
    <col min="15370" max="15617" width="9.125" style="1"/>
    <col min="15618" max="15618" width="30.125" style="1" customWidth="1"/>
    <col min="15619" max="15621" width="16.625" style="1" customWidth="1"/>
    <col min="15622" max="15622" width="30.125" style="1" customWidth="1"/>
    <col min="15623" max="15625" width="18" style="1" customWidth="1"/>
    <col min="15626" max="15873" width="9.125" style="1"/>
    <col min="15874" max="15874" width="30.125" style="1" customWidth="1"/>
    <col min="15875" max="15877" width="16.625" style="1" customWidth="1"/>
    <col min="15878" max="15878" width="30.125" style="1" customWidth="1"/>
    <col min="15879" max="15881" width="18" style="1" customWidth="1"/>
    <col min="15882" max="16129" width="9.125" style="1"/>
    <col min="16130" max="16130" width="30.125" style="1" customWidth="1"/>
    <col min="16131" max="16133" width="16.625" style="1" customWidth="1"/>
    <col min="16134" max="16134" width="30.125" style="1" customWidth="1"/>
    <col min="16135" max="16137" width="18" style="1" customWidth="1"/>
    <col min="16138" max="16384" width="9.125" style="1"/>
  </cols>
  <sheetData>
    <row r="1" spans="1:10" s="17" customFormat="1" ht="27" customHeight="1">
      <c r="A1" s="16" t="s">
        <v>943</v>
      </c>
      <c r="B1" s="16"/>
      <c r="C1" s="16"/>
      <c r="D1" s="16"/>
      <c r="E1" s="16"/>
      <c r="F1" s="16"/>
      <c r="G1" s="16"/>
      <c r="H1" s="16"/>
      <c r="I1" s="16"/>
    </row>
    <row r="2" spans="1:10" ht="25.5" customHeight="1">
      <c r="A2" s="198" t="s">
        <v>1245</v>
      </c>
      <c r="B2" s="199"/>
      <c r="C2" s="199"/>
      <c r="D2" s="199"/>
      <c r="E2" s="199"/>
      <c r="F2" s="199"/>
      <c r="G2" s="199"/>
      <c r="H2" s="199"/>
      <c r="I2" s="199"/>
      <c r="J2" s="199"/>
    </row>
    <row r="3" spans="1:10" ht="17.100000000000001" customHeight="1">
      <c r="A3" s="197"/>
      <c r="B3" s="197"/>
      <c r="C3" s="197"/>
      <c r="D3" s="197"/>
      <c r="E3" s="197"/>
      <c r="F3" s="197"/>
      <c r="G3" s="197"/>
      <c r="H3" s="197"/>
      <c r="I3" s="197"/>
    </row>
    <row r="4" spans="1:10" ht="17.100000000000001" customHeight="1">
      <c r="A4" s="3"/>
      <c r="B4" s="3"/>
      <c r="C4" s="3"/>
      <c r="D4" s="3"/>
      <c r="E4" s="3"/>
      <c r="F4" s="3"/>
      <c r="G4" s="3"/>
      <c r="H4" s="3"/>
      <c r="I4" s="200" t="s">
        <v>0</v>
      </c>
      <c r="J4" s="200"/>
    </row>
    <row r="5" spans="1:10" ht="36.75" customHeight="1">
      <c r="A5" s="63" t="s">
        <v>925</v>
      </c>
      <c r="B5" s="63" t="s">
        <v>2</v>
      </c>
      <c r="C5" s="63" t="s">
        <v>3</v>
      </c>
      <c r="D5" s="63" t="s">
        <v>4</v>
      </c>
      <c r="E5" s="64" t="s">
        <v>1165</v>
      </c>
      <c r="F5" s="63" t="s">
        <v>1</v>
      </c>
      <c r="G5" s="63" t="s">
        <v>2</v>
      </c>
      <c r="H5" s="63" t="s">
        <v>3</v>
      </c>
      <c r="I5" s="63" t="s">
        <v>4</v>
      </c>
      <c r="J5" s="64" t="s">
        <v>1165</v>
      </c>
    </row>
    <row r="6" spans="1:10" ht="18.75" customHeight="1">
      <c r="A6" s="63" t="s">
        <v>10</v>
      </c>
      <c r="B6" s="66">
        <f t="shared" ref="B6:C6" si="0">B7+B33</f>
        <v>461551</v>
      </c>
      <c r="C6" s="66">
        <f t="shared" si="0"/>
        <v>675462</v>
      </c>
      <c r="D6" s="66">
        <f>D7+D33</f>
        <v>704340</v>
      </c>
      <c r="E6" s="26" t="s">
        <v>942</v>
      </c>
      <c r="F6" s="63" t="s">
        <v>10</v>
      </c>
      <c r="G6" s="63">
        <f t="shared" ref="G6:H6" si="1">G7+G33</f>
        <v>461551</v>
      </c>
      <c r="H6" s="63">
        <f t="shared" si="1"/>
        <v>675462</v>
      </c>
      <c r="I6" s="63">
        <f>I7+I33</f>
        <v>704340</v>
      </c>
      <c r="J6" s="26" t="s">
        <v>942</v>
      </c>
    </row>
    <row r="7" spans="1:10" ht="18.75" customHeight="1">
      <c r="A7" s="65" t="s">
        <v>9</v>
      </c>
      <c r="B7" s="66">
        <f t="shared" ref="B7:C7" si="2">B8+B24</f>
        <v>105000</v>
      </c>
      <c r="C7" s="66">
        <f t="shared" si="2"/>
        <v>105000</v>
      </c>
      <c r="D7" s="66">
        <f>D8+D24</f>
        <v>105168</v>
      </c>
      <c r="E7" s="67">
        <v>1</v>
      </c>
      <c r="F7" s="65" t="s">
        <v>8</v>
      </c>
      <c r="G7" s="37">
        <f>SUM(G8:G32)</f>
        <v>439616</v>
      </c>
      <c r="H7" s="37">
        <f t="shared" ref="H7:I7" si="3">SUM(H8:H32)</f>
        <v>645527</v>
      </c>
      <c r="I7" s="37">
        <f t="shared" si="3"/>
        <v>671700</v>
      </c>
      <c r="J7" s="67">
        <v>7.5</v>
      </c>
    </row>
    <row r="8" spans="1:10" ht="17.100000000000001" customHeight="1">
      <c r="A8" s="38" t="s">
        <v>5</v>
      </c>
      <c r="B8" s="37">
        <f t="shared" ref="B8:C8" si="4">SUM(B9:B23)</f>
        <v>73530</v>
      </c>
      <c r="C8" s="37">
        <f t="shared" si="4"/>
        <v>72200</v>
      </c>
      <c r="D8" s="37">
        <f>SUM(D9:D23)</f>
        <v>72373</v>
      </c>
      <c r="E8" s="67">
        <v>10.199999999999999</v>
      </c>
      <c r="F8" s="39" t="s">
        <v>6</v>
      </c>
      <c r="G8" s="41">
        <v>31833</v>
      </c>
      <c r="H8" s="41">
        <v>43234</v>
      </c>
      <c r="I8" s="41">
        <v>62158</v>
      </c>
      <c r="J8" s="24">
        <v>24.6</v>
      </c>
    </row>
    <row r="9" spans="1:10" ht="17.100000000000001" customHeight="1">
      <c r="A9" s="39" t="s">
        <v>946</v>
      </c>
      <c r="B9" s="41">
        <v>38350</v>
      </c>
      <c r="C9" s="41">
        <v>33412</v>
      </c>
      <c r="D9" s="41">
        <v>33767</v>
      </c>
      <c r="E9" s="24">
        <v>3.6</v>
      </c>
      <c r="F9" s="39" t="s">
        <v>966</v>
      </c>
      <c r="G9" s="41">
        <v>0</v>
      </c>
      <c r="H9" s="41">
        <v>0</v>
      </c>
      <c r="I9" s="41">
        <v>0</v>
      </c>
      <c r="J9" s="24"/>
    </row>
    <row r="10" spans="1:10" ht="17.100000000000001" customHeight="1">
      <c r="A10" s="39" t="s">
        <v>947</v>
      </c>
      <c r="B10" s="41">
        <v>5092</v>
      </c>
      <c r="C10" s="41">
        <v>7500</v>
      </c>
      <c r="D10" s="41">
        <v>7790</v>
      </c>
      <c r="E10" s="24">
        <v>63.5</v>
      </c>
      <c r="F10" s="39" t="s">
        <v>967</v>
      </c>
      <c r="G10" s="41">
        <v>0</v>
      </c>
      <c r="H10" s="41">
        <v>0</v>
      </c>
      <c r="I10" s="41">
        <v>0</v>
      </c>
      <c r="J10" s="24"/>
    </row>
    <row r="11" spans="1:10" ht="17.100000000000001" customHeight="1">
      <c r="A11" s="39" t="s">
        <v>948</v>
      </c>
      <c r="B11" s="41">
        <v>2420</v>
      </c>
      <c r="C11" s="41">
        <v>2420</v>
      </c>
      <c r="D11" s="41">
        <v>2600</v>
      </c>
      <c r="E11" s="24">
        <v>-22</v>
      </c>
      <c r="F11" s="39" t="s">
        <v>968</v>
      </c>
      <c r="G11" s="41">
        <v>12381</v>
      </c>
      <c r="H11" s="41">
        <v>15406</v>
      </c>
      <c r="I11" s="41">
        <v>16095</v>
      </c>
      <c r="J11" s="24">
        <v>3</v>
      </c>
    </row>
    <row r="12" spans="1:10" ht="17.100000000000001" customHeight="1">
      <c r="A12" s="39" t="s">
        <v>949</v>
      </c>
      <c r="B12" s="41">
        <v>900</v>
      </c>
      <c r="C12" s="41">
        <v>1200</v>
      </c>
      <c r="D12" s="41">
        <v>1292</v>
      </c>
      <c r="E12" s="24">
        <v>51.5</v>
      </c>
      <c r="F12" s="39" t="s">
        <v>969</v>
      </c>
      <c r="G12" s="41">
        <v>88245</v>
      </c>
      <c r="H12" s="41">
        <v>99877</v>
      </c>
      <c r="I12" s="41">
        <v>107251</v>
      </c>
      <c r="J12" s="24">
        <v>1.9</v>
      </c>
    </row>
    <row r="13" spans="1:10" ht="17.100000000000001" customHeight="1">
      <c r="A13" s="39" t="s">
        <v>950</v>
      </c>
      <c r="B13" s="41">
        <v>4100</v>
      </c>
      <c r="C13" s="41">
        <v>3500</v>
      </c>
      <c r="D13" s="41">
        <v>3476</v>
      </c>
      <c r="E13" s="24">
        <v>-3.3</v>
      </c>
      <c r="F13" s="39" t="s">
        <v>970</v>
      </c>
      <c r="G13" s="41">
        <v>1300</v>
      </c>
      <c r="H13" s="41">
        <v>1330</v>
      </c>
      <c r="I13" s="41">
        <v>1036</v>
      </c>
      <c r="J13" s="24">
        <v>2</v>
      </c>
    </row>
    <row r="14" spans="1:10" ht="17.100000000000001" customHeight="1">
      <c r="A14" s="39" t="s">
        <v>951</v>
      </c>
      <c r="B14" s="41">
        <v>1300</v>
      </c>
      <c r="C14" s="41">
        <v>1300</v>
      </c>
      <c r="D14" s="41">
        <v>1204</v>
      </c>
      <c r="E14" s="24">
        <v>-2.6</v>
      </c>
      <c r="F14" s="39" t="s">
        <v>1419</v>
      </c>
      <c r="G14" s="41">
        <v>7835</v>
      </c>
      <c r="H14" s="41">
        <v>8445</v>
      </c>
      <c r="I14" s="41">
        <v>7284</v>
      </c>
      <c r="J14" s="24">
        <v>3.2</v>
      </c>
    </row>
    <row r="15" spans="1:10" ht="17.100000000000001" customHeight="1">
      <c r="A15" s="39" t="s">
        <v>952</v>
      </c>
      <c r="B15" s="41">
        <v>1050</v>
      </c>
      <c r="C15" s="41">
        <v>1050</v>
      </c>
      <c r="D15" s="41">
        <v>1185</v>
      </c>
      <c r="E15" s="24">
        <v>35.119999999999997</v>
      </c>
      <c r="F15" s="39" t="s">
        <v>971</v>
      </c>
      <c r="G15" s="41">
        <v>60825</v>
      </c>
      <c r="H15" s="41">
        <v>64704</v>
      </c>
      <c r="I15" s="41">
        <v>69001</v>
      </c>
      <c r="J15" s="24">
        <v>0.3</v>
      </c>
    </row>
    <row r="16" spans="1:10" ht="17.100000000000001" customHeight="1">
      <c r="A16" s="39" t="s">
        <v>953</v>
      </c>
      <c r="B16" s="41">
        <v>1500</v>
      </c>
      <c r="C16" s="41">
        <v>1000</v>
      </c>
      <c r="D16" s="41">
        <v>703</v>
      </c>
      <c r="E16" s="24">
        <v>-24.57</v>
      </c>
      <c r="F16" s="39" t="s">
        <v>1420</v>
      </c>
      <c r="G16" s="41">
        <v>48580</v>
      </c>
      <c r="H16" s="41">
        <v>64034</v>
      </c>
      <c r="I16" s="41">
        <v>65062</v>
      </c>
      <c r="J16" s="24">
        <v>6</v>
      </c>
    </row>
    <row r="17" spans="1:10" ht="17.100000000000001" customHeight="1">
      <c r="A17" s="39" t="s">
        <v>954</v>
      </c>
      <c r="B17" s="41">
        <v>4000</v>
      </c>
      <c r="C17" s="41">
        <v>5000</v>
      </c>
      <c r="D17" s="41">
        <v>5019</v>
      </c>
      <c r="E17" s="24">
        <v>38.6</v>
      </c>
      <c r="F17" s="39" t="s">
        <v>972</v>
      </c>
      <c r="G17" s="41">
        <v>24501</v>
      </c>
      <c r="H17" s="41">
        <v>43901</v>
      </c>
      <c r="I17" s="41">
        <v>43987</v>
      </c>
      <c r="J17" s="24">
        <v>10.4</v>
      </c>
    </row>
    <row r="18" spans="1:10" ht="17.100000000000001" customHeight="1">
      <c r="A18" s="39" t="s">
        <v>955</v>
      </c>
      <c r="B18" s="41">
        <v>0</v>
      </c>
      <c r="C18" s="41">
        <v>0</v>
      </c>
      <c r="D18" s="41">
        <v>0</v>
      </c>
      <c r="E18" s="24"/>
      <c r="F18" s="39" t="s">
        <v>973</v>
      </c>
      <c r="G18" s="41">
        <v>12066</v>
      </c>
      <c r="H18" s="41">
        <v>89018</v>
      </c>
      <c r="I18" s="41">
        <v>100588</v>
      </c>
      <c r="J18" s="24">
        <v>34.6</v>
      </c>
    </row>
    <row r="19" spans="1:10" ht="17.100000000000001" customHeight="1">
      <c r="A19" s="39" t="s">
        <v>956</v>
      </c>
      <c r="B19" s="41">
        <v>2800</v>
      </c>
      <c r="C19" s="41">
        <v>2800</v>
      </c>
      <c r="D19" s="41">
        <v>1216</v>
      </c>
      <c r="E19" s="24">
        <v>-55.4</v>
      </c>
      <c r="F19" s="39" t="s">
        <v>974</v>
      </c>
      <c r="G19" s="41">
        <v>70704</v>
      </c>
      <c r="H19" s="41">
        <v>95955</v>
      </c>
      <c r="I19" s="41">
        <v>107511</v>
      </c>
      <c r="J19" s="24">
        <v>3</v>
      </c>
    </row>
    <row r="20" spans="1:10" ht="17.100000000000001" customHeight="1">
      <c r="A20" s="39" t="s">
        <v>957</v>
      </c>
      <c r="B20" s="41">
        <v>8000</v>
      </c>
      <c r="C20" s="41">
        <v>9500</v>
      </c>
      <c r="D20" s="41">
        <v>10839</v>
      </c>
      <c r="E20" s="24">
        <v>48.3</v>
      </c>
      <c r="F20" s="39" t="s">
        <v>975</v>
      </c>
      <c r="G20" s="41">
        <v>31818</v>
      </c>
      <c r="H20" s="41">
        <v>61812</v>
      </c>
      <c r="I20" s="41">
        <v>47776</v>
      </c>
      <c r="J20" s="24">
        <v>-5.9</v>
      </c>
    </row>
    <row r="21" spans="1:10" ht="17.100000000000001" customHeight="1">
      <c r="A21" s="39" t="s">
        <v>958</v>
      </c>
      <c r="B21" s="41">
        <v>4000</v>
      </c>
      <c r="C21" s="41">
        <v>3500</v>
      </c>
      <c r="D21" s="41">
        <v>3177</v>
      </c>
      <c r="E21" s="24">
        <v>-16</v>
      </c>
      <c r="F21" s="39" t="s">
        <v>976</v>
      </c>
      <c r="G21" s="41">
        <v>2015</v>
      </c>
      <c r="H21" s="41">
        <v>2215</v>
      </c>
      <c r="I21" s="41">
        <v>282</v>
      </c>
      <c r="J21" s="24">
        <v>-90.3</v>
      </c>
    </row>
    <row r="22" spans="1:10" ht="17.100000000000001" customHeight="1">
      <c r="A22" s="40" t="s">
        <v>1166</v>
      </c>
      <c r="B22" s="41">
        <v>18</v>
      </c>
      <c r="C22" s="41">
        <v>18</v>
      </c>
      <c r="D22" s="41">
        <v>20</v>
      </c>
      <c r="E22" s="150">
        <v>42.9</v>
      </c>
      <c r="F22" s="39" t="s">
        <v>977</v>
      </c>
      <c r="G22" s="41">
        <v>1134</v>
      </c>
      <c r="H22" s="41">
        <v>1141</v>
      </c>
      <c r="I22" s="41">
        <v>717</v>
      </c>
      <c r="J22" s="24">
        <v>-58.7</v>
      </c>
    </row>
    <row r="23" spans="1:10" ht="17.100000000000001" customHeight="1">
      <c r="A23" s="39" t="s">
        <v>959</v>
      </c>
      <c r="B23" s="41">
        <v>0</v>
      </c>
      <c r="C23" s="41">
        <v>0</v>
      </c>
      <c r="D23" s="41">
        <v>85</v>
      </c>
      <c r="E23" s="24"/>
      <c r="F23" s="39" t="s">
        <v>978</v>
      </c>
      <c r="G23" s="41">
        <v>0</v>
      </c>
      <c r="H23" s="41"/>
      <c r="I23" s="41">
        <v>0</v>
      </c>
      <c r="J23" s="24"/>
    </row>
    <row r="24" spans="1:10" ht="17.100000000000001" customHeight="1">
      <c r="A24" s="38" t="s">
        <v>7</v>
      </c>
      <c r="B24" s="37">
        <f t="shared" ref="B24:C24" si="5">SUM(B25:B30)</f>
        <v>31470</v>
      </c>
      <c r="C24" s="37">
        <f t="shared" si="5"/>
        <v>32800</v>
      </c>
      <c r="D24" s="37">
        <f>SUM(D25:D30)</f>
        <v>32795</v>
      </c>
      <c r="E24" s="67">
        <v>-14.8</v>
      </c>
      <c r="F24" s="39" t="s">
        <v>979</v>
      </c>
      <c r="G24" s="41">
        <v>0</v>
      </c>
      <c r="H24" s="41">
        <v>0</v>
      </c>
      <c r="I24" s="41">
        <v>0</v>
      </c>
      <c r="J24" s="24"/>
    </row>
    <row r="25" spans="1:10" ht="17.100000000000001" customHeight="1">
      <c r="A25" s="39" t="s">
        <v>960</v>
      </c>
      <c r="B25" s="41">
        <v>13870</v>
      </c>
      <c r="C25" s="41">
        <v>16000</v>
      </c>
      <c r="D25" s="41">
        <v>12309</v>
      </c>
      <c r="E25" s="24">
        <v>-3.2</v>
      </c>
      <c r="F25" s="39" t="s">
        <v>1421</v>
      </c>
      <c r="G25" s="41">
        <v>2866</v>
      </c>
      <c r="H25" s="41">
        <v>5296</v>
      </c>
      <c r="I25" s="41">
        <v>4919</v>
      </c>
      <c r="J25" s="24">
        <v>-35.9</v>
      </c>
    </row>
    <row r="26" spans="1:10" ht="17.100000000000001" customHeight="1">
      <c r="A26" s="39" t="s">
        <v>961</v>
      </c>
      <c r="B26" s="41">
        <v>4500</v>
      </c>
      <c r="C26" s="41">
        <v>4000</v>
      </c>
      <c r="D26" s="41">
        <v>2714</v>
      </c>
      <c r="E26" s="24">
        <v>-37.5</v>
      </c>
      <c r="F26" s="39" t="s">
        <v>980</v>
      </c>
      <c r="G26" s="41">
        <v>11122</v>
      </c>
      <c r="H26" s="41">
        <v>16248</v>
      </c>
      <c r="I26" s="41">
        <v>18068</v>
      </c>
      <c r="J26" s="24">
        <v>-16</v>
      </c>
    </row>
    <row r="27" spans="1:10" ht="17.100000000000001" customHeight="1">
      <c r="A27" s="39" t="s">
        <v>962</v>
      </c>
      <c r="B27" s="41">
        <v>3050</v>
      </c>
      <c r="C27" s="41">
        <v>3050</v>
      </c>
      <c r="D27" s="41">
        <v>1794</v>
      </c>
      <c r="E27" s="24">
        <v>-42.4</v>
      </c>
      <c r="F27" s="39" t="s">
        <v>981</v>
      </c>
      <c r="G27" s="41">
        <v>500</v>
      </c>
      <c r="H27" s="41">
        <v>500</v>
      </c>
      <c r="I27" s="41">
        <v>0</v>
      </c>
      <c r="J27" s="24"/>
    </row>
    <row r="28" spans="1:10" ht="17.100000000000001" customHeight="1">
      <c r="A28" s="39" t="s">
        <v>963</v>
      </c>
      <c r="B28" s="41">
        <v>0</v>
      </c>
      <c r="C28" s="41">
        <v>0</v>
      </c>
      <c r="D28" s="41">
        <v>0</v>
      </c>
      <c r="E28" s="24"/>
      <c r="F28" s="39" t="s">
        <v>1422</v>
      </c>
      <c r="G28" s="41">
        <v>4891</v>
      </c>
      <c r="H28" s="41">
        <v>5411</v>
      </c>
      <c r="I28" s="41">
        <v>2865</v>
      </c>
      <c r="J28" s="149">
        <v>-4.4000000000000004</v>
      </c>
    </row>
    <row r="29" spans="1:10" ht="25.5" customHeight="1">
      <c r="A29" s="106" t="s">
        <v>964</v>
      </c>
      <c r="B29" s="41">
        <v>7650</v>
      </c>
      <c r="C29" s="41">
        <v>6520</v>
      </c>
      <c r="D29" s="41">
        <v>3543</v>
      </c>
      <c r="E29" s="24">
        <v>-59.6</v>
      </c>
      <c r="F29" s="39" t="s">
        <v>1423</v>
      </c>
      <c r="G29" s="41">
        <v>5000</v>
      </c>
      <c r="H29" s="41">
        <v>5000</v>
      </c>
      <c r="I29" s="41">
        <v>0</v>
      </c>
      <c r="J29" s="26" t="s">
        <v>942</v>
      </c>
    </row>
    <row r="30" spans="1:10" ht="17.100000000000001" customHeight="1">
      <c r="A30" s="39" t="s">
        <v>965</v>
      </c>
      <c r="B30" s="41">
        <v>2400</v>
      </c>
      <c r="C30" s="41">
        <v>3230</v>
      </c>
      <c r="D30" s="41">
        <v>12435</v>
      </c>
      <c r="E30" s="24">
        <v>29.9</v>
      </c>
      <c r="F30" s="39" t="s">
        <v>1424</v>
      </c>
      <c r="G30" s="41">
        <v>4000</v>
      </c>
      <c r="H30" s="41">
        <v>4000</v>
      </c>
      <c r="I30" s="41">
        <v>3700</v>
      </c>
      <c r="J30" s="26" t="s">
        <v>942</v>
      </c>
    </row>
    <row r="31" spans="1:10" ht="17.25" customHeight="1">
      <c r="A31" s="38"/>
      <c r="B31" s="37"/>
      <c r="C31" s="37"/>
      <c r="D31" s="37"/>
      <c r="E31" s="24"/>
      <c r="F31" s="39" t="s">
        <v>1425</v>
      </c>
      <c r="G31" s="41">
        <v>18000</v>
      </c>
      <c r="H31" s="41">
        <v>17999</v>
      </c>
      <c r="I31" s="41">
        <v>13399</v>
      </c>
      <c r="J31" s="149">
        <v>54.5</v>
      </c>
    </row>
    <row r="32" spans="1:10" ht="17.25" customHeight="1">
      <c r="A32" s="39"/>
      <c r="B32" s="41"/>
      <c r="C32" s="41"/>
      <c r="D32" s="41"/>
      <c r="E32" s="24"/>
      <c r="F32" s="39" t="s">
        <v>1426</v>
      </c>
      <c r="G32" s="148">
        <v>0</v>
      </c>
      <c r="H32" s="148">
        <v>1</v>
      </c>
      <c r="I32" s="148">
        <v>1</v>
      </c>
      <c r="J32" s="68">
        <v>0</v>
      </c>
    </row>
    <row r="33" spans="1:10" ht="17.25" customHeight="1">
      <c r="A33" s="38" t="s">
        <v>1167</v>
      </c>
      <c r="B33" s="37">
        <f>SUM(B34:B38)</f>
        <v>356551</v>
      </c>
      <c r="C33" s="37">
        <f>SUM(C34:C38)</f>
        <v>570462</v>
      </c>
      <c r="D33" s="37">
        <f>SUM(D34:D38)</f>
        <v>599172</v>
      </c>
      <c r="E33" s="26" t="s">
        <v>942</v>
      </c>
      <c r="F33" s="38" t="s">
        <v>1168</v>
      </c>
      <c r="G33" s="37">
        <f>G34+G35+G36+G37</f>
        <v>21935</v>
      </c>
      <c r="H33" s="37">
        <f>H34+H35+H36+H37</f>
        <v>29935</v>
      </c>
      <c r="I33" s="37">
        <f>I34+I35+I36+I37</f>
        <v>32640</v>
      </c>
      <c r="J33" s="26" t="s">
        <v>942</v>
      </c>
    </row>
    <row r="34" spans="1:10" ht="17.25" customHeight="1">
      <c r="A34" s="39" t="s">
        <v>1169</v>
      </c>
      <c r="B34" s="41">
        <v>261740</v>
      </c>
      <c r="C34" s="41">
        <v>370651</v>
      </c>
      <c r="D34" s="41">
        <v>392330</v>
      </c>
      <c r="E34" s="89"/>
      <c r="F34" s="39" t="s">
        <v>1170</v>
      </c>
      <c r="G34" s="41">
        <v>12935</v>
      </c>
      <c r="H34" s="41">
        <v>20935</v>
      </c>
      <c r="I34" s="41">
        <v>21386</v>
      </c>
      <c r="J34" s="90"/>
    </row>
    <row r="35" spans="1:10" ht="17.25" customHeight="1">
      <c r="A35" s="23" t="s">
        <v>1427</v>
      </c>
      <c r="B35" s="41">
        <v>658</v>
      </c>
      <c r="C35" s="41">
        <v>658</v>
      </c>
      <c r="D35" s="41">
        <v>658</v>
      </c>
      <c r="E35" s="89"/>
      <c r="F35" s="23" t="s">
        <v>1428</v>
      </c>
      <c r="G35" s="41"/>
      <c r="H35" s="41"/>
      <c r="I35" s="41">
        <v>168</v>
      </c>
      <c r="J35" s="90"/>
    </row>
    <row r="36" spans="1:10" ht="17.25" customHeight="1">
      <c r="A36" s="39" t="s">
        <v>1171</v>
      </c>
      <c r="B36" s="41">
        <v>55000</v>
      </c>
      <c r="C36" s="41">
        <v>55000</v>
      </c>
      <c r="D36" s="41">
        <v>62031</v>
      </c>
      <c r="E36" s="89"/>
      <c r="F36" s="39" t="s">
        <v>1172</v>
      </c>
      <c r="G36" s="41">
        <v>9000</v>
      </c>
      <c r="H36" s="41">
        <v>9000</v>
      </c>
      <c r="I36" s="41">
        <v>9000</v>
      </c>
      <c r="J36" s="90"/>
    </row>
    <row r="37" spans="1:10" ht="17.25" customHeight="1">
      <c r="A37" s="39" t="s">
        <v>1173</v>
      </c>
      <c r="B37" s="41">
        <v>9000</v>
      </c>
      <c r="C37" s="41">
        <v>114000</v>
      </c>
      <c r="D37" s="41">
        <v>114000</v>
      </c>
      <c r="E37" s="89"/>
      <c r="F37" s="39" t="s">
        <v>1174</v>
      </c>
      <c r="G37" s="41"/>
      <c r="H37" s="41"/>
      <c r="I37" s="41">
        <v>2086</v>
      </c>
      <c r="J37" s="90"/>
    </row>
    <row r="38" spans="1:10" ht="17.25" customHeight="1">
      <c r="A38" s="23" t="s">
        <v>1485</v>
      </c>
      <c r="B38" s="41">
        <v>30153</v>
      </c>
      <c r="C38" s="41">
        <v>30153</v>
      </c>
      <c r="D38" s="41">
        <v>30153</v>
      </c>
      <c r="E38" s="89"/>
      <c r="F38" s="91"/>
      <c r="G38" s="41"/>
      <c r="H38" s="41"/>
      <c r="I38" s="41"/>
      <c r="J38" s="90"/>
    </row>
  </sheetData>
  <mergeCells count="3">
    <mergeCell ref="A3:I3"/>
    <mergeCell ref="A2:J2"/>
    <mergeCell ref="I4:J4"/>
  </mergeCells>
  <phoneticPr fontId="3" type="noConversion"/>
  <printOptions horizontalCentered="1" verticalCentered="1" gridLines="1"/>
  <pageMargins left="0.39370078740157483" right="0.35433070866141736" top="0.39370078740157483" bottom="0.39370078740157483" header="0" footer="0"/>
  <pageSetup orientation="portrait" blackAndWhite="1" r:id="rId1"/>
  <headerFooter alignWithMargins="0">
    <oddHeader>@$</oddHeader>
    <oddFooter>@&amp;- &amp;P&amp;-$</oddFooter>
  </headerFooter>
</worksheet>
</file>

<file path=xl/worksheets/sheet10.xml><?xml version="1.0" encoding="utf-8"?>
<worksheet xmlns="http://schemas.openxmlformats.org/spreadsheetml/2006/main" xmlns:r="http://schemas.openxmlformats.org/officeDocument/2006/relationships">
  <dimension ref="A1:J15"/>
  <sheetViews>
    <sheetView workbookViewId="0">
      <selection activeCell="A11" sqref="A11"/>
    </sheetView>
  </sheetViews>
  <sheetFormatPr defaultRowHeight="13.5"/>
  <cols>
    <col min="1" max="1" width="23.25" style="10" customWidth="1"/>
    <col min="2" max="3" width="7.375" style="10" customWidth="1"/>
    <col min="4" max="4" width="6" style="10" customWidth="1"/>
    <col min="5" max="5" width="5.125" style="10" customWidth="1"/>
    <col min="6" max="6" width="23.375" style="10" customWidth="1"/>
    <col min="7" max="7" width="7.5" style="10" customWidth="1"/>
    <col min="8" max="8" width="7.375" style="10" customWidth="1"/>
    <col min="9" max="9" width="6.75" style="10" customWidth="1"/>
    <col min="10" max="10" width="5.5" style="10" customWidth="1"/>
    <col min="11" max="16384" width="9" style="10"/>
  </cols>
  <sheetData>
    <row r="1" spans="1:10" s="13" customFormat="1" ht="27" customHeight="1">
      <c r="A1" s="13" t="s">
        <v>1202</v>
      </c>
    </row>
    <row r="2" spans="1:10" ht="34.5" customHeight="1">
      <c r="A2" s="215" t="s">
        <v>1253</v>
      </c>
      <c r="B2" s="216"/>
      <c r="C2" s="216"/>
      <c r="D2" s="216"/>
      <c r="E2" s="216"/>
      <c r="F2" s="216"/>
      <c r="G2" s="216"/>
      <c r="H2" s="216"/>
      <c r="I2" s="216"/>
      <c r="J2" s="216"/>
    </row>
    <row r="3" spans="1:10" ht="25.5" customHeight="1">
      <c r="B3" s="15"/>
      <c r="C3" s="15"/>
      <c r="D3" s="15"/>
      <c r="E3" s="15"/>
      <c r="F3" s="15"/>
      <c r="G3" s="15"/>
      <c r="H3" s="15"/>
      <c r="I3" s="15" t="s">
        <v>0</v>
      </c>
    </row>
    <row r="4" spans="1:10" ht="19.5" customHeight="1">
      <c r="A4" s="26" t="s">
        <v>1139</v>
      </c>
      <c r="B4" s="26" t="s">
        <v>1140</v>
      </c>
      <c r="C4" s="26" t="s">
        <v>1141</v>
      </c>
      <c r="D4" s="26" t="s">
        <v>4</v>
      </c>
      <c r="E4" s="26" t="s">
        <v>1122</v>
      </c>
      <c r="F4" s="26" t="s">
        <v>1123</v>
      </c>
      <c r="G4" s="26" t="s">
        <v>1124</v>
      </c>
      <c r="H4" s="26" t="s">
        <v>1125</v>
      </c>
      <c r="I4" s="26" t="s">
        <v>4</v>
      </c>
      <c r="J4" s="26" t="s">
        <v>1122</v>
      </c>
    </row>
    <row r="5" spans="1:10" s="97" customFormat="1" ht="19.5" customHeight="1">
      <c r="A5" s="26" t="s">
        <v>941</v>
      </c>
      <c r="B5" s="96">
        <f>B6+B12</f>
        <v>1033</v>
      </c>
      <c r="C5" s="96">
        <f t="shared" ref="C5" si="0">C6+C12</f>
        <v>1033</v>
      </c>
      <c r="D5" s="96">
        <f>D6+D12</f>
        <v>1036</v>
      </c>
      <c r="E5" s="26" t="s">
        <v>942</v>
      </c>
      <c r="F5" s="26" t="s">
        <v>941</v>
      </c>
      <c r="G5" s="96">
        <f>G6+G12</f>
        <v>1033</v>
      </c>
      <c r="H5" s="96">
        <f>H6+H12</f>
        <v>1033</v>
      </c>
      <c r="I5" s="96">
        <f>I6+I12</f>
        <v>1036</v>
      </c>
      <c r="J5" s="101" t="s">
        <v>942</v>
      </c>
    </row>
    <row r="6" spans="1:10" ht="19.5" customHeight="1">
      <c r="A6" s="95" t="s">
        <v>1195</v>
      </c>
      <c r="B6" s="96">
        <f>SUM(B7:B11)</f>
        <v>1000</v>
      </c>
      <c r="C6" s="96">
        <f t="shared" ref="C6:D6" si="1">SUM(C7:C11)</f>
        <v>1000</v>
      </c>
      <c r="D6" s="96">
        <f t="shared" si="1"/>
        <v>1003</v>
      </c>
      <c r="E6" s="26" t="s">
        <v>942</v>
      </c>
      <c r="F6" s="95" t="s">
        <v>1196</v>
      </c>
      <c r="G6" s="96">
        <f>SUM(G7:G11)</f>
        <v>33</v>
      </c>
      <c r="H6" s="96">
        <f t="shared" ref="H6:I6" si="2">SUM(H7:H11)</f>
        <v>33</v>
      </c>
      <c r="I6" s="96">
        <f t="shared" si="2"/>
        <v>5</v>
      </c>
      <c r="J6" s="101" t="s">
        <v>942</v>
      </c>
    </row>
    <row r="7" spans="1:10" ht="27" customHeight="1">
      <c r="A7" s="14" t="s">
        <v>1127</v>
      </c>
      <c r="B7" s="9"/>
      <c r="C7" s="9"/>
      <c r="D7" s="9"/>
      <c r="E7" s="12"/>
      <c r="F7" s="107" t="s">
        <v>1128</v>
      </c>
      <c r="G7" s="9">
        <v>33</v>
      </c>
      <c r="H7" s="9">
        <v>33</v>
      </c>
      <c r="I7" s="9">
        <v>5</v>
      </c>
      <c r="J7" s="103"/>
    </row>
    <row r="8" spans="1:10" ht="19.5" customHeight="1">
      <c r="A8" s="14" t="s">
        <v>1129</v>
      </c>
      <c r="B8" s="9"/>
      <c r="C8" s="9"/>
      <c r="D8" s="9"/>
      <c r="E8" s="12"/>
      <c r="F8" s="14" t="s">
        <v>1130</v>
      </c>
      <c r="G8" s="9"/>
      <c r="H8" s="9"/>
      <c r="I8" s="9"/>
      <c r="J8" s="102"/>
    </row>
    <row r="9" spans="1:10" ht="19.5" customHeight="1">
      <c r="A9" s="14" t="s">
        <v>1131</v>
      </c>
      <c r="B9" s="9"/>
      <c r="C9" s="9"/>
      <c r="D9" s="9"/>
      <c r="E9" s="12"/>
      <c r="F9" s="14" t="s">
        <v>1132</v>
      </c>
      <c r="G9" s="9"/>
      <c r="H9" s="9"/>
      <c r="I9" s="9"/>
      <c r="J9" s="102"/>
    </row>
    <row r="10" spans="1:10" ht="19.5" customHeight="1">
      <c r="A10" s="14" t="s">
        <v>1133</v>
      </c>
      <c r="B10" s="9"/>
      <c r="C10" s="9"/>
      <c r="D10" s="9"/>
      <c r="E10" s="26"/>
      <c r="F10" s="14" t="s">
        <v>1134</v>
      </c>
      <c r="G10" s="9"/>
      <c r="H10" s="9"/>
      <c r="I10" s="9"/>
      <c r="J10" s="102"/>
    </row>
    <row r="11" spans="1:10" ht="19.5" customHeight="1">
      <c r="A11" s="14" t="s">
        <v>1135</v>
      </c>
      <c r="B11" s="9">
        <v>1000</v>
      </c>
      <c r="C11" s="9">
        <v>1000</v>
      </c>
      <c r="D11" s="9">
        <v>1003</v>
      </c>
      <c r="E11" s="26"/>
      <c r="F11" s="14" t="s">
        <v>1136</v>
      </c>
      <c r="G11" s="9"/>
      <c r="H11" s="9"/>
      <c r="I11" s="9"/>
      <c r="J11" s="102" t="s">
        <v>1126</v>
      </c>
    </row>
    <row r="12" spans="1:10" ht="19.5" customHeight="1">
      <c r="A12" s="95" t="s">
        <v>1194</v>
      </c>
      <c r="B12" s="96">
        <f>SUM(B13:B14)</f>
        <v>33</v>
      </c>
      <c r="C12" s="96">
        <f t="shared" ref="C12:D12" si="3">SUM(C13:C14)</f>
        <v>33</v>
      </c>
      <c r="D12" s="96">
        <f t="shared" si="3"/>
        <v>33</v>
      </c>
      <c r="E12" s="26" t="s">
        <v>942</v>
      </c>
      <c r="F12" s="95" t="s">
        <v>1197</v>
      </c>
      <c r="G12" s="96">
        <f>SUM(G13:G14)</f>
        <v>1000</v>
      </c>
      <c r="H12" s="96">
        <f>SUM(H13:H14)</f>
        <v>1000</v>
      </c>
      <c r="I12" s="96">
        <f>SUM(I13:I14)</f>
        <v>1031</v>
      </c>
      <c r="J12" s="102" t="s">
        <v>942</v>
      </c>
    </row>
    <row r="13" spans="1:10" ht="19.5" customHeight="1">
      <c r="A13" s="14" t="s">
        <v>1137</v>
      </c>
      <c r="B13" s="14"/>
      <c r="C13" s="9"/>
      <c r="D13" s="9"/>
      <c r="E13" s="100"/>
      <c r="F13" s="14" t="s">
        <v>1138</v>
      </c>
      <c r="G13" s="9">
        <v>1000</v>
      </c>
      <c r="H13" s="9">
        <v>1000</v>
      </c>
      <c r="I13" s="9">
        <v>1031</v>
      </c>
      <c r="J13" s="73"/>
    </row>
    <row r="14" spans="1:10" ht="19.5" customHeight="1">
      <c r="A14" s="105" t="s">
        <v>1199</v>
      </c>
      <c r="B14" s="9">
        <v>33</v>
      </c>
      <c r="C14" s="9">
        <v>33</v>
      </c>
      <c r="D14" s="9">
        <v>33</v>
      </c>
      <c r="E14" s="100"/>
      <c r="F14" s="105" t="s">
        <v>1200</v>
      </c>
      <c r="G14" s="9"/>
      <c r="H14" s="9"/>
      <c r="I14" s="9">
        <v>0</v>
      </c>
      <c r="J14" s="73"/>
    </row>
    <row r="15" spans="1:10" ht="19.5" customHeight="1"/>
  </sheetData>
  <mergeCells count="1">
    <mergeCell ref="A2:J2"/>
  </mergeCells>
  <phoneticPr fontId="3" type="noConversion"/>
  <printOptions horizontalCentered="1"/>
  <pageMargins left="0.27559055118110237" right="0.27559055118110237"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sheetPr>
    <tabColor theme="0" tint="-4.9989318521683403E-2"/>
  </sheetPr>
  <dimension ref="A1:G24"/>
  <sheetViews>
    <sheetView workbookViewId="0">
      <pane ySplit="6" topLeftCell="A7" activePane="bottomLeft" state="frozen"/>
      <selection activeCell="A9" sqref="A9:G9"/>
      <selection pane="bottomLeft" activeCell="F18" sqref="F18"/>
    </sheetView>
  </sheetViews>
  <sheetFormatPr defaultColWidth="10" defaultRowHeight="13.5"/>
  <cols>
    <col min="1" max="1" width="10.625" style="32" customWidth="1"/>
    <col min="2" max="7" width="13.75" style="32" customWidth="1"/>
    <col min="8" max="9" width="9.75" style="32" customWidth="1"/>
    <col min="10" max="16384" width="10" style="32"/>
  </cols>
  <sheetData>
    <row r="1" spans="1:7" s="29" customFormat="1" ht="18" customHeight="1">
      <c r="A1" s="28" t="s">
        <v>1203</v>
      </c>
    </row>
    <row r="2" spans="1:7" s="30" customFormat="1" ht="32.25" customHeight="1">
      <c r="A2" s="219" t="s">
        <v>1254</v>
      </c>
      <c r="B2" s="219"/>
      <c r="C2" s="219"/>
      <c r="D2" s="219"/>
      <c r="E2" s="219"/>
      <c r="F2" s="219"/>
      <c r="G2" s="219"/>
    </row>
    <row r="3" spans="1:7" ht="29.25" customHeight="1" thickBot="1">
      <c r="A3" s="31"/>
      <c r="B3" s="31"/>
      <c r="G3" s="33" t="s">
        <v>1062</v>
      </c>
    </row>
    <row r="4" spans="1:7" s="176" customFormat="1" ht="26.25" customHeight="1">
      <c r="A4" s="220" t="s">
        <v>1063</v>
      </c>
      <c r="B4" s="223" t="s">
        <v>1634</v>
      </c>
      <c r="C4" s="223"/>
      <c r="D4" s="223"/>
      <c r="E4" s="224" t="s">
        <v>1635</v>
      </c>
      <c r="F4" s="225"/>
      <c r="G4" s="226"/>
    </row>
    <row r="5" spans="1:7" s="176" customFormat="1" ht="28.5" customHeight="1" thickBot="1">
      <c r="A5" s="221"/>
      <c r="B5" s="74"/>
      <c r="C5" s="75" t="s">
        <v>1064</v>
      </c>
      <c r="D5" s="76" t="s">
        <v>1065</v>
      </c>
      <c r="E5" s="77"/>
      <c r="F5" s="75" t="s">
        <v>1064</v>
      </c>
      <c r="G5" s="78" t="s">
        <v>1065</v>
      </c>
    </row>
    <row r="6" spans="1:7" s="176" customFormat="1" ht="27" customHeight="1">
      <c r="A6" s="222"/>
      <c r="B6" s="79" t="s">
        <v>1066</v>
      </c>
      <c r="C6" s="80" t="s">
        <v>1067</v>
      </c>
      <c r="D6" s="81" t="s">
        <v>1068</v>
      </c>
      <c r="E6" s="82" t="s">
        <v>1069</v>
      </c>
      <c r="F6" s="80" t="s">
        <v>1070</v>
      </c>
      <c r="G6" s="83" t="s">
        <v>1071</v>
      </c>
    </row>
    <row r="7" spans="1:7" s="176" customFormat="1" ht="39.75" customHeight="1" thickBot="1">
      <c r="A7" s="177" t="s">
        <v>1636</v>
      </c>
      <c r="B7" s="178">
        <v>48.9</v>
      </c>
      <c r="C7" s="179">
        <v>43.7</v>
      </c>
      <c r="D7" s="180">
        <v>5.2</v>
      </c>
      <c r="E7" s="181">
        <v>47.9</v>
      </c>
      <c r="F7" s="182">
        <v>42.7</v>
      </c>
      <c r="G7" s="183">
        <v>5.2</v>
      </c>
    </row>
    <row r="8" spans="1:7" ht="31.5" customHeight="1">
      <c r="A8" s="227" t="s">
        <v>1072</v>
      </c>
      <c r="B8" s="227"/>
      <c r="C8" s="227"/>
      <c r="D8" s="227"/>
      <c r="E8" s="227"/>
      <c r="F8" s="227"/>
      <c r="G8" s="227"/>
    </row>
    <row r="9" spans="1:7" ht="31.5" customHeight="1">
      <c r="A9" s="218" t="s">
        <v>1073</v>
      </c>
      <c r="B9" s="218"/>
      <c r="C9" s="218"/>
      <c r="D9" s="218"/>
      <c r="E9" s="218"/>
      <c r="F9" s="218"/>
      <c r="G9" s="218"/>
    </row>
    <row r="24" spans="6:6">
      <c r="F24" s="36"/>
    </row>
  </sheetData>
  <mergeCells count="6">
    <mergeCell ref="A9:G9"/>
    <mergeCell ref="A2:G2"/>
    <mergeCell ref="A4:A6"/>
    <mergeCell ref="B4:D4"/>
    <mergeCell ref="E4:G4"/>
    <mergeCell ref="A8:G8"/>
  </mergeCells>
  <phoneticPr fontId="3" type="noConversion"/>
  <printOptions horizontalCentered="1"/>
  <pageMargins left="0.47244094488188981" right="0.39370078740157483" top="0.62992125984251968" bottom="0.27559055118110237" header="0.23622047244094491" footer="0"/>
  <pageSetup paperSize="9" orientation="portrait" r:id="rId1"/>
</worksheet>
</file>

<file path=xl/worksheets/sheet12.xml><?xml version="1.0" encoding="utf-8"?>
<worksheet xmlns="http://schemas.openxmlformats.org/spreadsheetml/2006/main" xmlns:r="http://schemas.openxmlformats.org/officeDocument/2006/relationships">
  <sheetPr>
    <tabColor theme="0" tint="-4.9989318521683403E-2"/>
  </sheetPr>
  <dimension ref="A1:H20"/>
  <sheetViews>
    <sheetView tabSelected="1" workbookViewId="0">
      <pane xSplit="1" ySplit="4" topLeftCell="B11" activePane="bottomRight" state="frozen"/>
      <selection activeCell="A9" sqref="A9:G9"/>
      <selection pane="topRight" activeCell="A9" sqref="A9:G9"/>
      <selection pane="bottomLeft" activeCell="A9" sqref="A9:G9"/>
      <selection pane="bottomRight" activeCell="D19" sqref="D19"/>
    </sheetView>
  </sheetViews>
  <sheetFormatPr defaultColWidth="10" defaultRowHeight="13.5"/>
  <cols>
    <col min="1" max="1" width="16.875" style="32" customWidth="1"/>
    <col min="2" max="2" width="15" style="32" customWidth="1"/>
    <col min="3" max="3" width="8.875" style="32" customWidth="1"/>
    <col min="4" max="4" width="16" style="32" customWidth="1"/>
    <col min="5" max="5" width="17.125" style="32" customWidth="1"/>
    <col min="6" max="6" width="7.625" style="32" customWidth="1"/>
    <col min="7" max="7" width="6.875" style="32" customWidth="1"/>
    <col min="8" max="8" width="10.125" style="32" customWidth="1"/>
    <col min="9" max="10" width="9.75" style="32" customWidth="1"/>
    <col min="11" max="16384" width="10" style="32"/>
  </cols>
  <sheetData>
    <row r="1" spans="1:8" s="29" customFormat="1" ht="17.25" customHeight="1">
      <c r="A1" s="28" t="s">
        <v>1204</v>
      </c>
    </row>
    <row r="2" spans="1:8" s="30" customFormat="1" ht="28.7" customHeight="1">
      <c r="A2" s="228" t="s">
        <v>1255</v>
      </c>
      <c r="B2" s="228"/>
      <c r="C2" s="228"/>
      <c r="D2" s="228"/>
      <c r="E2" s="228"/>
      <c r="F2" s="228"/>
      <c r="G2" s="228"/>
      <c r="H2" s="228"/>
    </row>
    <row r="3" spans="1:8" ht="14.25" customHeight="1" thickBot="1">
      <c r="A3" s="229" t="s">
        <v>1062</v>
      </c>
      <c r="B3" s="229"/>
      <c r="C3" s="229"/>
      <c r="D3" s="229"/>
      <c r="E3" s="229"/>
      <c r="F3" s="229"/>
      <c r="G3" s="229"/>
      <c r="H3" s="229"/>
    </row>
    <row r="4" spans="1:8" s="34" customFormat="1" ht="39" customHeight="1">
      <c r="A4" s="84" t="s">
        <v>1074</v>
      </c>
      <c r="B4" s="85" t="s">
        <v>1075</v>
      </c>
      <c r="C4" s="86" t="s">
        <v>1076</v>
      </c>
      <c r="D4" s="86" t="s">
        <v>1077</v>
      </c>
      <c r="E4" s="86" t="s">
        <v>1078</v>
      </c>
      <c r="F4" s="86" t="s">
        <v>1079</v>
      </c>
      <c r="G4" s="87" t="s">
        <v>1080</v>
      </c>
      <c r="H4" s="84" t="s">
        <v>1081</v>
      </c>
    </row>
    <row r="5" spans="1:8" s="34" customFormat="1" ht="39" customHeight="1">
      <c r="A5" s="230" t="s">
        <v>1082</v>
      </c>
      <c r="B5" s="230"/>
      <c r="C5" s="230"/>
      <c r="D5" s="175"/>
      <c r="E5" s="175"/>
      <c r="F5" s="175"/>
      <c r="G5" s="88">
        <f>SUM(G6:G19)</f>
        <v>11.1</v>
      </c>
      <c r="H5" s="175"/>
    </row>
    <row r="6" spans="1:8" s="34" customFormat="1" ht="39" customHeight="1">
      <c r="A6" s="184" t="s">
        <v>1275</v>
      </c>
      <c r="B6" s="185" t="s">
        <v>1637</v>
      </c>
      <c r="C6" s="184" t="s">
        <v>1085</v>
      </c>
      <c r="D6" s="186" t="s">
        <v>1276</v>
      </c>
      <c r="E6" s="184" t="s">
        <v>1086</v>
      </c>
      <c r="F6" s="184" t="s">
        <v>1084</v>
      </c>
      <c r="G6" s="186">
        <v>8.09</v>
      </c>
      <c r="H6" s="187">
        <v>43617</v>
      </c>
    </row>
    <row r="7" spans="1:8" s="34" customFormat="1" ht="39" customHeight="1">
      <c r="A7" s="184" t="s">
        <v>1257</v>
      </c>
      <c r="B7" s="185" t="s">
        <v>1277</v>
      </c>
      <c r="C7" s="184" t="s">
        <v>1258</v>
      </c>
      <c r="D7" s="184" t="s">
        <v>1259</v>
      </c>
      <c r="E7" s="184" t="s">
        <v>1259</v>
      </c>
      <c r="F7" s="184" t="s">
        <v>1084</v>
      </c>
      <c r="G7" s="186">
        <v>0.2</v>
      </c>
      <c r="H7" s="187">
        <v>43618</v>
      </c>
    </row>
    <row r="8" spans="1:8" s="34" customFormat="1" ht="39" customHeight="1">
      <c r="A8" s="184" t="s">
        <v>1260</v>
      </c>
      <c r="B8" s="185" t="s">
        <v>1278</v>
      </c>
      <c r="C8" s="184" t="s">
        <v>1638</v>
      </c>
      <c r="D8" s="184" t="s">
        <v>1261</v>
      </c>
      <c r="E8" s="184" t="s">
        <v>1261</v>
      </c>
      <c r="F8" s="184" t="s">
        <v>1084</v>
      </c>
      <c r="G8" s="186">
        <v>0.3</v>
      </c>
      <c r="H8" s="187">
        <v>43619</v>
      </c>
    </row>
    <row r="9" spans="1:8" s="34" customFormat="1" ht="45" customHeight="1">
      <c r="A9" s="184" t="s">
        <v>1262</v>
      </c>
      <c r="B9" s="185" t="s">
        <v>1639</v>
      </c>
      <c r="C9" s="184" t="s">
        <v>1279</v>
      </c>
      <c r="D9" s="184" t="s">
        <v>1263</v>
      </c>
      <c r="E9" s="184" t="s">
        <v>1264</v>
      </c>
      <c r="F9" s="184" t="s">
        <v>1084</v>
      </c>
      <c r="G9" s="186">
        <v>0.4</v>
      </c>
      <c r="H9" s="187">
        <v>43620</v>
      </c>
    </row>
    <row r="10" spans="1:8" s="34" customFormat="1" ht="39" customHeight="1">
      <c r="A10" s="184" t="s">
        <v>1265</v>
      </c>
      <c r="B10" s="185" t="s">
        <v>1280</v>
      </c>
      <c r="C10" s="184" t="s">
        <v>1640</v>
      </c>
      <c r="D10" s="184" t="s">
        <v>1641</v>
      </c>
      <c r="E10" s="184" t="s">
        <v>1641</v>
      </c>
      <c r="F10" s="184" t="s">
        <v>1642</v>
      </c>
      <c r="G10" s="186">
        <v>0.05</v>
      </c>
      <c r="H10" s="187">
        <v>43621</v>
      </c>
    </row>
    <row r="11" spans="1:8" s="34" customFormat="1" ht="39" customHeight="1">
      <c r="A11" s="188" t="s">
        <v>1266</v>
      </c>
      <c r="B11" s="189" t="s">
        <v>1643</v>
      </c>
      <c r="C11" s="188" t="s">
        <v>1644</v>
      </c>
      <c r="D11" s="188" t="s">
        <v>1641</v>
      </c>
      <c r="E11" s="188" t="s">
        <v>1641</v>
      </c>
      <c r="F11" s="188" t="s">
        <v>1642</v>
      </c>
      <c r="G11" s="190">
        <v>0.05</v>
      </c>
      <c r="H11" s="191">
        <v>43622</v>
      </c>
    </row>
    <row r="12" spans="1:8" s="34" customFormat="1" ht="42" customHeight="1">
      <c r="A12" s="188" t="s">
        <v>1267</v>
      </c>
      <c r="B12" s="189" t="s">
        <v>1645</v>
      </c>
      <c r="C12" s="188" t="s">
        <v>1646</v>
      </c>
      <c r="D12" s="188" t="s">
        <v>1647</v>
      </c>
      <c r="E12" s="188" t="s">
        <v>1647</v>
      </c>
      <c r="F12" s="188" t="s">
        <v>1642</v>
      </c>
      <c r="G12" s="190">
        <v>0.1</v>
      </c>
      <c r="H12" s="191">
        <v>43623</v>
      </c>
    </row>
    <row r="13" spans="1:8" s="34" customFormat="1" ht="39" customHeight="1">
      <c r="A13" s="188" t="s">
        <v>1268</v>
      </c>
      <c r="B13" s="189" t="s">
        <v>1648</v>
      </c>
      <c r="C13" s="188" t="s">
        <v>1269</v>
      </c>
      <c r="D13" s="188" t="s">
        <v>1649</v>
      </c>
      <c r="E13" s="188" t="s">
        <v>1649</v>
      </c>
      <c r="F13" s="188" t="s">
        <v>1642</v>
      </c>
      <c r="G13" s="190">
        <v>0.2</v>
      </c>
      <c r="H13" s="191">
        <v>43617</v>
      </c>
    </row>
    <row r="14" spans="1:8" s="34" customFormat="1" ht="41.25" customHeight="1">
      <c r="A14" s="188" t="s">
        <v>1270</v>
      </c>
      <c r="B14" s="189" t="s">
        <v>1645</v>
      </c>
      <c r="C14" s="188" t="s">
        <v>1650</v>
      </c>
      <c r="D14" s="188" t="s">
        <v>1651</v>
      </c>
      <c r="E14" s="188" t="s">
        <v>1651</v>
      </c>
      <c r="F14" s="188" t="s">
        <v>1642</v>
      </c>
      <c r="G14" s="190">
        <v>0.2</v>
      </c>
      <c r="H14" s="191">
        <v>43625</v>
      </c>
    </row>
    <row r="15" spans="1:8" s="34" customFormat="1" ht="39" customHeight="1">
      <c r="A15" s="188" t="s">
        <v>1271</v>
      </c>
      <c r="B15" s="189" t="s">
        <v>1652</v>
      </c>
      <c r="C15" s="188" t="s">
        <v>1653</v>
      </c>
      <c r="D15" s="188" t="s">
        <v>1083</v>
      </c>
      <c r="E15" s="188" t="s">
        <v>1654</v>
      </c>
      <c r="F15" s="188" t="s">
        <v>1642</v>
      </c>
      <c r="G15" s="190">
        <v>0.66</v>
      </c>
      <c r="H15" s="191">
        <v>43626</v>
      </c>
    </row>
    <row r="16" spans="1:8" ht="44.25" customHeight="1">
      <c r="A16" s="188" t="s">
        <v>1272</v>
      </c>
      <c r="B16" s="189" t="s">
        <v>1655</v>
      </c>
      <c r="C16" s="188" t="s">
        <v>1656</v>
      </c>
      <c r="D16" s="188" t="s">
        <v>1657</v>
      </c>
      <c r="E16" s="188" t="s">
        <v>1658</v>
      </c>
      <c r="F16" s="188" t="s">
        <v>1642</v>
      </c>
      <c r="G16" s="190">
        <v>0.1</v>
      </c>
      <c r="H16" s="191">
        <v>43627</v>
      </c>
    </row>
    <row r="17" spans="1:8" ht="37.5" customHeight="1">
      <c r="A17" s="188" t="s">
        <v>1273</v>
      </c>
      <c r="B17" s="189" t="s">
        <v>1659</v>
      </c>
      <c r="C17" s="188" t="s">
        <v>1269</v>
      </c>
      <c r="D17" s="188" t="s">
        <v>1660</v>
      </c>
      <c r="E17" s="188" t="s">
        <v>1660</v>
      </c>
      <c r="F17" s="188" t="s">
        <v>1642</v>
      </c>
      <c r="G17" s="190">
        <v>0.1</v>
      </c>
      <c r="H17" s="191">
        <v>43628</v>
      </c>
    </row>
    <row r="18" spans="1:8" ht="37.5" customHeight="1">
      <c r="A18" s="188" t="s">
        <v>1661</v>
      </c>
      <c r="B18" s="189" t="s">
        <v>1662</v>
      </c>
      <c r="C18" s="188" t="s">
        <v>1656</v>
      </c>
      <c r="D18" s="188" t="s">
        <v>1663</v>
      </c>
      <c r="E18" s="188" t="s">
        <v>1663</v>
      </c>
      <c r="F18" s="188" t="s">
        <v>1642</v>
      </c>
      <c r="G18" s="190">
        <v>0.05</v>
      </c>
      <c r="H18" s="191">
        <v>43629</v>
      </c>
    </row>
    <row r="19" spans="1:8" ht="43.5" customHeight="1">
      <c r="A19" s="188" t="s">
        <v>1274</v>
      </c>
      <c r="B19" s="189" t="s">
        <v>1662</v>
      </c>
      <c r="C19" s="188" t="s">
        <v>1664</v>
      </c>
      <c r="D19" s="188" t="s">
        <v>1676</v>
      </c>
      <c r="E19" s="188" t="s">
        <v>1665</v>
      </c>
      <c r="F19" s="188" t="s">
        <v>1666</v>
      </c>
      <c r="G19" s="190">
        <v>0.6</v>
      </c>
      <c r="H19" s="191">
        <v>43659</v>
      </c>
    </row>
    <row r="20" spans="1:8" ht="42" customHeight="1">
      <c r="A20" s="218" t="s">
        <v>1087</v>
      </c>
      <c r="B20" s="218"/>
      <c r="C20" s="218"/>
      <c r="D20" s="218"/>
      <c r="E20" s="218"/>
      <c r="F20" s="218"/>
      <c r="G20" s="218"/>
      <c r="H20" s="218"/>
    </row>
  </sheetData>
  <mergeCells count="4">
    <mergeCell ref="A2:H2"/>
    <mergeCell ref="A3:H3"/>
    <mergeCell ref="A5:C5"/>
    <mergeCell ref="A20:H20"/>
  </mergeCells>
  <phoneticPr fontId="3" type="noConversion"/>
  <hyperlinks>
    <hyperlink ref="A7" r:id="rId1" display="http://10.84.1.73:8808/page/plat/query/reportQuery.jsp"/>
  </hyperlinks>
  <printOptions horizontalCentered="1"/>
  <pageMargins left="0.47244094488188981" right="0.55118110236220474" top="1.1023622047244095" bottom="0.27559055118110237" header="0.55118110236220474" footer="0"/>
  <pageSetup paperSize="9" scale="95" fitToHeight="0" orientation="portrait" r:id="rId2"/>
</worksheet>
</file>

<file path=xl/worksheets/sheet13.xml><?xml version="1.0" encoding="utf-8"?>
<worksheet xmlns="http://schemas.openxmlformats.org/spreadsheetml/2006/main" xmlns:r="http://schemas.openxmlformats.org/officeDocument/2006/relationships">
  <sheetPr>
    <tabColor theme="0" tint="-4.9989318521683403E-2"/>
  </sheetPr>
  <dimension ref="A1:B28"/>
  <sheetViews>
    <sheetView workbookViewId="0">
      <pane ySplit="4" topLeftCell="A5" activePane="bottomLeft" state="frozen"/>
      <selection activeCell="A9" sqref="A9:G9"/>
      <selection pane="bottomLeft" activeCell="F19" sqref="F19"/>
    </sheetView>
  </sheetViews>
  <sheetFormatPr defaultColWidth="10" defaultRowHeight="13.5"/>
  <cols>
    <col min="1" max="1" width="55.5" style="32" customWidth="1"/>
    <col min="2" max="2" width="24.875" style="32" customWidth="1"/>
    <col min="3" max="16384" width="10" style="32"/>
  </cols>
  <sheetData>
    <row r="1" spans="1:2" s="29" customFormat="1" ht="15" customHeight="1">
      <c r="A1" s="28" t="s">
        <v>1205</v>
      </c>
    </row>
    <row r="2" spans="1:2" s="30" customFormat="1" ht="27.2" customHeight="1">
      <c r="A2" s="219" t="s">
        <v>1256</v>
      </c>
      <c r="B2" s="219"/>
    </row>
    <row r="3" spans="1:2" ht="31.5" customHeight="1">
      <c r="B3" s="35" t="s">
        <v>1062</v>
      </c>
    </row>
    <row r="4" spans="1:2" ht="29.25" customHeight="1">
      <c r="A4" s="175" t="s">
        <v>1088</v>
      </c>
      <c r="B4" s="175" t="s">
        <v>1670</v>
      </c>
    </row>
    <row r="5" spans="1:2" ht="18" customHeight="1">
      <c r="A5" s="196" t="s">
        <v>1281</v>
      </c>
      <c r="B5" s="193">
        <v>35.9</v>
      </c>
    </row>
    <row r="6" spans="1:2" ht="18" customHeight="1">
      <c r="A6" s="192" t="s">
        <v>1089</v>
      </c>
      <c r="B6" s="193">
        <v>31.3</v>
      </c>
    </row>
    <row r="7" spans="1:2" ht="18" customHeight="1">
      <c r="A7" s="192" t="s">
        <v>1671</v>
      </c>
      <c r="B7" s="193">
        <v>4.5999999999999996</v>
      </c>
    </row>
    <row r="8" spans="1:2" ht="18" customHeight="1">
      <c r="A8" s="196" t="s">
        <v>1282</v>
      </c>
      <c r="B8" s="193">
        <v>38</v>
      </c>
    </row>
    <row r="9" spans="1:2" ht="18" customHeight="1">
      <c r="A9" s="192" t="s">
        <v>1089</v>
      </c>
      <c r="B9" s="193">
        <v>33.4</v>
      </c>
    </row>
    <row r="10" spans="1:2" ht="18" customHeight="1">
      <c r="A10" s="192" t="s">
        <v>1671</v>
      </c>
      <c r="B10" s="193">
        <v>4.5999999999999996</v>
      </c>
    </row>
    <row r="11" spans="1:2" ht="18" customHeight="1">
      <c r="A11" s="196" t="s">
        <v>1283</v>
      </c>
      <c r="B11" s="193">
        <v>12</v>
      </c>
    </row>
    <row r="12" spans="1:2" ht="18" customHeight="1">
      <c r="A12" s="192" t="s">
        <v>1090</v>
      </c>
      <c r="B12" s="193">
        <v>10.5</v>
      </c>
    </row>
    <row r="13" spans="1:2" ht="18" customHeight="1">
      <c r="A13" s="192" t="s">
        <v>1091</v>
      </c>
      <c r="B13" s="193">
        <v>0.9</v>
      </c>
    </row>
    <row r="14" spans="1:2" ht="18" customHeight="1">
      <c r="A14" s="192" t="s">
        <v>1092</v>
      </c>
      <c r="B14" s="193">
        <v>0.6</v>
      </c>
    </row>
    <row r="15" spans="1:2" ht="18" customHeight="1">
      <c r="A15" s="192" t="s">
        <v>1093</v>
      </c>
      <c r="B15" s="193">
        <v>0</v>
      </c>
    </row>
    <row r="16" spans="1:2" ht="18" customHeight="1">
      <c r="A16" s="196" t="s">
        <v>1667</v>
      </c>
      <c r="B16" s="193">
        <v>0.9</v>
      </c>
    </row>
    <row r="17" spans="1:2" ht="18" customHeight="1">
      <c r="A17" s="192" t="s">
        <v>1672</v>
      </c>
      <c r="B17" s="193">
        <v>0.9</v>
      </c>
    </row>
    <row r="18" spans="1:2" ht="18" customHeight="1">
      <c r="A18" s="192" t="s">
        <v>1673</v>
      </c>
      <c r="B18" s="193">
        <v>0</v>
      </c>
    </row>
    <row r="19" spans="1:2" ht="18" customHeight="1">
      <c r="A19" s="196" t="s">
        <v>1668</v>
      </c>
      <c r="B19" s="193">
        <f>B20+B21</f>
        <v>1.5026460000000001</v>
      </c>
    </row>
    <row r="20" spans="1:2" ht="18" customHeight="1">
      <c r="A20" s="192" t="s">
        <v>1674</v>
      </c>
      <c r="B20" s="194">
        <v>1.3399000000000001</v>
      </c>
    </row>
    <row r="21" spans="1:2" ht="18" customHeight="1">
      <c r="A21" s="192" t="s">
        <v>1675</v>
      </c>
      <c r="B21" s="194">
        <v>0.162746</v>
      </c>
    </row>
    <row r="22" spans="1:2" ht="18" customHeight="1">
      <c r="A22" s="196" t="s">
        <v>1284</v>
      </c>
      <c r="B22" s="193">
        <v>47.9</v>
      </c>
    </row>
    <row r="23" spans="1:2" ht="18" customHeight="1">
      <c r="A23" s="192" t="s">
        <v>1089</v>
      </c>
      <c r="B23" s="193">
        <v>42.7</v>
      </c>
    </row>
    <row r="24" spans="1:2" ht="18" customHeight="1">
      <c r="A24" s="192" t="s">
        <v>1671</v>
      </c>
      <c r="B24" s="193">
        <v>5.2</v>
      </c>
    </row>
    <row r="25" spans="1:2" ht="18" customHeight="1">
      <c r="A25" s="196" t="s">
        <v>1669</v>
      </c>
      <c r="B25" s="193">
        <v>48.9</v>
      </c>
    </row>
    <row r="26" spans="1:2" ht="18" customHeight="1">
      <c r="A26" s="192" t="s">
        <v>1089</v>
      </c>
      <c r="B26" s="193">
        <v>43.7</v>
      </c>
    </row>
    <row r="27" spans="1:2" ht="18" customHeight="1">
      <c r="A27" s="195" t="s">
        <v>1671</v>
      </c>
      <c r="B27" s="193">
        <v>5.2</v>
      </c>
    </row>
    <row r="28" spans="1:2" ht="39.75" customHeight="1">
      <c r="A28" s="231" t="s">
        <v>1094</v>
      </c>
      <c r="B28" s="231"/>
    </row>
  </sheetData>
  <mergeCells count="2">
    <mergeCell ref="A2:B2"/>
    <mergeCell ref="A28:B28"/>
  </mergeCells>
  <phoneticPr fontId="3" type="noConversion"/>
  <printOptions horizontalCentered="1"/>
  <pageMargins left="0.74803149606299213" right="0.74803149606299213" top="0.86614173228346458" bottom="0.27559055118110237"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sheetPr filterMode="1"/>
  <dimension ref="A1:B1377"/>
  <sheetViews>
    <sheetView workbookViewId="0">
      <selection activeCell="D21" sqref="D21"/>
    </sheetView>
  </sheetViews>
  <sheetFormatPr defaultRowHeight="13.5"/>
  <cols>
    <col min="1" max="1" width="53" style="4" customWidth="1"/>
    <col min="2" max="2" width="16.875" style="4" customWidth="1"/>
    <col min="3" max="16384" width="9" style="4"/>
  </cols>
  <sheetData>
    <row r="1" spans="1:2" s="13" customFormat="1" ht="27" customHeight="1">
      <c r="A1" s="13" t="s">
        <v>944</v>
      </c>
    </row>
    <row r="2" spans="1:2" ht="22.5">
      <c r="A2" s="201" t="s">
        <v>1246</v>
      </c>
      <c r="B2" s="201"/>
    </row>
    <row r="3" spans="1:2">
      <c r="A3" s="5"/>
      <c r="B3" s="6" t="s">
        <v>900</v>
      </c>
    </row>
    <row r="4" spans="1:2">
      <c r="A4" s="69" t="s">
        <v>11</v>
      </c>
      <c r="B4" s="69" t="s">
        <v>4</v>
      </c>
    </row>
    <row r="5" spans="1:2">
      <c r="A5" s="146" t="s">
        <v>1392</v>
      </c>
      <c r="B5" s="98">
        <f>SUM(B6,B251,B290,B309,B398,B453,B509,B565,B683,B754,B833,B856,B981,B1045,B1111,B1131,B1160,B1170,B1235,B1253,B1306,B1363,B1366,B1374)</f>
        <v>671700</v>
      </c>
    </row>
    <row r="6" spans="1:2">
      <c r="A6" s="25" t="s">
        <v>982</v>
      </c>
      <c r="B6" s="98">
        <f>SUM(B7+B19+B28+B39+B50+B61+B72+B84+B93+B106+B116+B125+B136+B150+B157+B165+B171+B178+B185+B192+B199+B205+B213+B219+B225+B231+B248)</f>
        <v>62158</v>
      </c>
    </row>
    <row r="7" spans="1:2">
      <c r="A7" s="25" t="s">
        <v>983</v>
      </c>
      <c r="B7" s="98">
        <f>SUM(B8:B18)</f>
        <v>1758</v>
      </c>
    </row>
    <row r="8" spans="1:2">
      <c r="A8" s="23" t="s">
        <v>12</v>
      </c>
      <c r="B8" s="98">
        <v>1176</v>
      </c>
    </row>
    <row r="9" spans="1:2">
      <c r="A9" s="23" t="s">
        <v>13</v>
      </c>
      <c r="B9" s="98">
        <v>253</v>
      </c>
    </row>
    <row r="10" spans="1:2" hidden="1">
      <c r="A10" s="19" t="s">
        <v>14</v>
      </c>
      <c r="B10" s="22">
        <v>0</v>
      </c>
    </row>
    <row r="11" spans="1:2">
      <c r="A11" s="23" t="s">
        <v>15</v>
      </c>
      <c r="B11" s="98">
        <v>210</v>
      </c>
    </row>
    <row r="12" spans="1:2" hidden="1">
      <c r="A12" s="19" t="s">
        <v>16</v>
      </c>
      <c r="B12" s="22">
        <v>0</v>
      </c>
    </row>
    <row r="13" spans="1:2" hidden="1">
      <c r="A13" s="19" t="s">
        <v>17</v>
      </c>
      <c r="B13" s="22">
        <v>0</v>
      </c>
    </row>
    <row r="14" spans="1:2" hidden="1">
      <c r="A14" s="19" t="s">
        <v>18</v>
      </c>
      <c r="B14" s="22">
        <v>0</v>
      </c>
    </row>
    <row r="15" spans="1:2">
      <c r="A15" s="23" t="s">
        <v>19</v>
      </c>
      <c r="B15" s="98">
        <v>6</v>
      </c>
    </row>
    <row r="16" spans="1:2" hidden="1">
      <c r="A16" s="19" t="s">
        <v>20</v>
      </c>
      <c r="B16" s="22">
        <v>0</v>
      </c>
    </row>
    <row r="17" spans="1:2">
      <c r="A17" s="23" t="s">
        <v>21</v>
      </c>
      <c r="B17" s="98">
        <v>16</v>
      </c>
    </row>
    <row r="18" spans="1:2">
      <c r="A18" s="23" t="s">
        <v>22</v>
      </c>
      <c r="B18" s="98">
        <v>97</v>
      </c>
    </row>
    <row r="19" spans="1:2">
      <c r="A19" s="25" t="s">
        <v>23</v>
      </c>
      <c r="B19" s="98">
        <f>SUM(B20:B27)</f>
        <v>915</v>
      </c>
    </row>
    <row r="20" spans="1:2">
      <c r="A20" s="23" t="s">
        <v>12</v>
      </c>
      <c r="B20" s="98">
        <v>654</v>
      </c>
    </row>
    <row r="21" spans="1:2">
      <c r="A21" s="23" t="s">
        <v>13</v>
      </c>
      <c r="B21" s="98">
        <v>164</v>
      </c>
    </row>
    <row r="22" spans="1:2" hidden="1">
      <c r="A22" s="19" t="s">
        <v>14</v>
      </c>
      <c r="B22" s="22">
        <v>0</v>
      </c>
    </row>
    <row r="23" spans="1:2">
      <c r="A23" s="23" t="s">
        <v>24</v>
      </c>
      <c r="B23" s="98">
        <v>30</v>
      </c>
    </row>
    <row r="24" spans="1:2">
      <c r="A24" s="23" t="s">
        <v>25</v>
      </c>
      <c r="B24" s="98">
        <v>21</v>
      </c>
    </row>
    <row r="25" spans="1:2" hidden="1">
      <c r="A25" s="19" t="s">
        <v>26</v>
      </c>
      <c r="B25" s="22">
        <v>0</v>
      </c>
    </row>
    <row r="26" spans="1:2">
      <c r="A26" s="23" t="s">
        <v>21</v>
      </c>
      <c r="B26" s="98">
        <v>46</v>
      </c>
    </row>
    <row r="27" spans="1:2" hidden="1">
      <c r="A27" s="19" t="s">
        <v>27</v>
      </c>
      <c r="B27" s="22">
        <v>0</v>
      </c>
    </row>
    <row r="28" spans="1:2">
      <c r="A28" s="25" t="s">
        <v>28</v>
      </c>
      <c r="B28" s="98">
        <f>SUM(B29:B38)</f>
        <v>17362</v>
      </c>
    </row>
    <row r="29" spans="1:2">
      <c r="A29" s="23" t="s">
        <v>12</v>
      </c>
      <c r="B29" s="98">
        <v>10510</v>
      </c>
    </row>
    <row r="30" spans="1:2">
      <c r="A30" s="23" t="s">
        <v>13</v>
      </c>
      <c r="B30" s="98">
        <v>111</v>
      </c>
    </row>
    <row r="31" spans="1:2" hidden="1">
      <c r="A31" s="19" t="s">
        <v>14</v>
      </c>
      <c r="B31" s="22">
        <v>0</v>
      </c>
    </row>
    <row r="32" spans="1:2" hidden="1">
      <c r="A32" s="19" t="s">
        <v>29</v>
      </c>
      <c r="B32" s="22">
        <v>0</v>
      </c>
    </row>
    <row r="33" spans="1:2" hidden="1">
      <c r="A33" s="19" t="s">
        <v>30</v>
      </c>
      <c r="B33" s="22">
        <v>0</v>
      </c>
    </row>
    <row r="34" spans="1:2" hidden="1">
      <c r="A34" s="19" t="s">
        <v>31</v>
      </c>
      <c r="B34" s="22">
        <v>0</v>
      </c>
    </row>
    <row r="35" spans="1:2">
      <c r="A35" s="23" t="s">
        <v>33</v>
      </c>
      <c r="B35" s="98">
        <v>692</v>
      </c>
    </row>
    <row r="36" spans="1:2" hidden="1">
      <c r="A36" s="19" t="s">
        <v>34</v>
      </c>
      <c r="B36" s="22">
        <v>0</v>
      </c>
    </row>
    <row r="37" spans="1:2">
      <c r="A37" s="23" t="s">
        <v>21</v>
      </c>
      <c r="B37" s="98">
        <v>859</v>
      </c>
    </row>
    <row r="38" spans="1:2">
      <c r="A38" s="23" t="s">
        <v>35</v>
      </c>
      <c r="B38" s="98">
        <v>5190</v>
      </c>
    </row>
    <row r="39" spans="1:2">
      <c r="A39" s="25" t="s">
        <v>36</v>
      </c>
      <c r="B39" s="98">
        <f>SUM(B40:B49)</f>
        <v>1430</v>
      </c>
    </row>
    <row r="40" spans="1:2">
      <c r="A40" s="23" t="s">
        <v>12</v>
      </c>
      <c r="B40" s="98">
        <v>372</v>
      </c>
    </row>
    <row r="41" spans="1:2" hidden="1">
      <c r="A41" s="19" t="s">
        <v>13</v>
      </c>
      <c r="B41" s="22">
        <v>0</v>
      </c>
    </row>
    <row r="42" spans="1:2" hidden="1">
      <c r="A42" s="19" t="s">
        <v>14</v>
      </c>
      <c r="B42" s="22">
        <v>0</v>
      </c>
    </row>
    <row r="43" spans="1:2" hidden="1">
      <c r="A43" s="19" t="s">
        <v>37</v>
      </c>
      <c r="B43" s="22">
        <v>0</v>
      </c>
    </row>
    <row r="44" spans="1:2" hidden="1">
      <c r="A44" s="19" t="s">
        <v>38</v>
      </c>
      <c r="B44" s="22">
        <v>0</v>
      </c>
    </row>
    <row r="45" spans="1:2" hidden="1">
      <c r="A45" s="19" t="s">
        <v>39</v>
      </c>
      <c r="B45" s="22">
        <v>0</v>
      </c>
    </row>
    <row r="46" spans="1:2" hidden="1">
      <c r="A46" s="19" t="s">
        <v>40</v>
      </c>
      <c r="B46" s="22">
        <v>0</v>
      </c>
    </row>
    <row r="47" spans="1:2">
      <c r="A47" s="23" t="s">
        <v>41</v>
      </c>
      <c r="B47" s="98">
        <v>5</v>
      </c>
    </row>
    <row r="48" spans="1:2">
      <c r="A48" s="23" t="s">
        <v>21</v>
      </c>
      <c r="B48" s="98">
        <v>220</v>
      </c>
    </row>
    <row r="49" spans="1:2">
      <c r="A49" s="23" t="s">
        <v>43</v>
      </c>
      <c r="B49" s="98">
        <v>833</v>
      </c>
    </row>
    <row r="50" spans="1:2">
      <c r="A50" s="25" t="s">
        <v>44</v>
      </c>
      <c r="B50" s="98">
        <f>SUM(B51:B60)</f>
        <v>589</v>
      </c>
    </row>
    <row r="51" spans="1:2">
      <c r="A51" s="23" t="s">
        <v>12</v>
      </c>
      <c r="B51" s="98">
        <v>251</v>
      </c>
    </row>
    <row r="52" spans="1:2" hidden="1">
      <c r="A52" s="19" t="s">
        <v>13</v>
      </c>
      <c r="B52" s="22">
        <v>0</v>
      </c>
    </row>
    <row r="53" spans="1:2" hidden="1">
      <c r="A53" s="19" t="s">
        <v>14</v>
      </c>
      <c r="B53" s="22">
        <v>0</v>
      </c>
    </row>
    <row r="54" spans="1:2" hidden="1">
      <c r="A54" s="19" t="s">
        <v>45</v>
      </c>
      <c r="B54" s="22">
        <v>0</v>
      </c>
    </row>
    <row r="55" spans="1:2">
      <c r="A55" s="23" t="s">
        <v>46</v>
      </c>
      <c r="B55" s="98">
        <v>72</v>
      </c>
    </row>
    <row r="56" spans="1:2" hidden="1">
      <c r="A56" s="19" t="s">
        <v>47</v>
      </c>
      <c r="B56" s="22">
        <v>0</v>
      </c>
    </row>
    <row r="57" spans="1:2">
      <c r="A57" s="23" t="s">
        <v>48</v>
      </c>
      <c r="B57" s="98">
        <v>45</v>
      </c>
    </row>
    <row r="58" spans="1:2">
      <c r="A58" s="23" t="s">
        <v>49</v>
      </c>
      <c r="B58" s="98">
        <v>129</v>
      </c>
    </row>
    <row r="59" spans="1:2" hidden="1">
      <c r="A59" s="19" t="s">
        <v>21</v>
      </c>
      <c r="B59" s="22">
        <v>0</v>
      </c>
    </row>
    <row r="60" spans="1:2">
      <c r="A60" s="23" t="s">
        <v>50</v>
      </c>
      <c r="B60" s="98">
        <v>92</v>
      </c>
    </row>
    <row r="61" spans="1:2">
      <c r="A61" s="25" t="s">
        <v>51</v>
      </c>
      <c r="B61" s="98">
        <f>SUM(B62:B71)</f>
        <v>3852</v>
      </c>
    </row>
    <row r="62" spans="1:2">
      <c r="A62" s="23" t="s">
        <v>12</v>
      </c>
      <c r="B62" s="98">
        <v>3038</v>
      </c>
    </row>
    <row r="63" spans="1:2" hidden="1">
      <c r="A63" s="19" t="s">
        <v>13</v>
      </c>
      <c r="B63" s="22">
        <v>0</v>
      </c>
    </row>
    <row r="64" spans="1:2" hidden="1">
      <c r="A64" s="19" t="s">
        <v>14</v>
      </c>
      <c r="B64" s="22">
        <v>0</v>
      </c>
    </row>
    <row r="65" spans="1:2" hidden="1">
      <c r="A65" s="19" t="s">
        <v>52</v>
      </c>
      <c r="B65" s="22">
        <v>0</v>
      </c>
    </row>
    <row r="66" spans="1:2" hidden="1">
      <c r="A66" s="19" t="s">
        <v>53</v>
      </c>
      <c r="B66" s="22">
        <v>0</v>
      </c>
    </row>
    <row r="67" spans="1:2" hidden="1">
      <c r="A67" s="19" t="s">
        <v>54</v>
      </c>
      <c r="B67" s="22">
        <v>0</v>
      </c>
    </row>
    <row r="68" spans="1:2" hidden="1">
      <c r="A68" s="19" t="s">
        <v>55</v>
      </c>
      <c r="B68" s="22">
        <v>0</v>
      </c>
    </row>
    <row r="69" spans="1:2" hidden="1">
      <c r="A69" s="19" t="s">
        <v>56</v>
      </c>
      <c r="B69" s="22">
        <v>0</v>
      </c>
    </row>
    <row r="70" spans="1:2">
      <c r="A70" s="23" t="s">
        <v>21</v>
      </c>
      <c r="B70" s="98">
        <v>68</v>
      </c>
    </row>
    <row r="71" spans="1:2">
      <c r="A71" s="23" t="s">
        <v>57</v>
      </c>
      <c r="B71" s="98">
        <v>746</v>
      </c>
    </row>
    <row r="72" spans="1:2">
      <c r="A72" s="25" t="s">
        <v>58</v>
      </c>
      <c r="B72" s="98">
        <f>SUM(B73:B83)</f>
        <v>838</v>
      </c>
    </row>
    <row r="73" spans="1:2" hidden="1">
      <c r="A73" s="19" t="s">
        <v>12</v>
      </c>
      <c r="B73" s="22">
        <v>0</v>
      </c>
    </row>
    <row r="74" spans="1:2" hidden="1">
      <c r="A74" s="19" t="s">
        <v>13</v>
      </c>
      <c r="B74" s="22">
        <v>0</v>
      </c>
    </row>
    <row r="75" spans="1:2" hidden="1">
      <c r="A75" s="19" t="s">
        <v>14</v>
      </c>
      <c r="B75" s="22">
        <v>0</v>
      </c>
    </row>
    <row r="76" spans="1:2" hidden="1">
      <c r="A76" s="19" t="s">
        <v>59</v>
      </c>
      <c r="B76" s="22">
        <v>0</v>
      </c>
    </row>
    <row r="77" spans="1:2" hidden="1">
      <c r="A77" s="19" t="s">
        <v>60</v>
      </c>
      <c r="B77" s="22">
        <v>0</v>
      </c>
    </row>
    <row r="78" spans="1:2" hidden="1">
      <c r="A78" s="19" t="s">
        <v>61</v>
      </c>
      <c r="B78" s="22">
        <v>0</v>
      </c>
    </row>
    <row r="79" spans="1:2" hidden="1">
      <c r="A79" s="19" t="s">
        <v>62</v>
      </c>
      <c r="B79" s="22">
        <v>0</v>
      </c>
    </row>
    <row r="80" spans="1:2" hidden="1">
      <c r="A80" s="19" t="s">
        <v>63</v>
      </c>
      <c r="B80" s="22">
        <v>0</v>
      </c>
    </row>
    <row r="81" spans="1:2" hidden="1">
      <c r="A81" s="19" t="s">
        <v>55</v>
      </c>
      <c r="B81" s="22">
        <v>0</v>
      </c>
    </row>
    <row r="82" spans="1:2" hidden="1">
      <c r="A82" s="19" t="s">
        <v>21</v>
      </c>
      <c r="B82" s="22">
        <v>0</v>
      </c>
    </row>
    <row r="83" spans="1:2">
      <c r="A83" s="23" t="s">
        <v>64</v>
      </c>
      <c r="B83" s="98">
        <v>838</v>
      </c>
    </row>
    <row r="84" spans="1:2">
      <c r="A84" s="25" t="s">
        <v>65</v>
      </c>
      <c r="B84" s="98">
        <f>SUM(B85:B92)</f>
        <v>423</v>
      </c>
    </row>
    <row r="85" spans="1:2" hidden="1">
      <c r="A85" s="19" t="s">
        <v>12</v>
      </c>
      <c r="B85" s="22">
        <v>0</v>
      </c>
    </row>
    <row r="86" spans="1:2" hidden="1">
      <c r="A86" s="19" t="s">
        <v>13</v>
      </c>
      <c r="B86" s="22">
        <v>0</v>
      </c>
    </row>
    <row r="87" spans="1:2" hidden="1">
      <c r="A87" s="19" t="s">
        <v>14</v>
      </c>
      <c r="B87" s="22">
        <v>0</v>
      </c>
    </row>
    <row r="88" spans="1:2" hidden="1">
      <c r="A88" s="19" t="s">
        <v>66</v>
      </c>
      <c r="B88" s="22">
        <v>0</v>
      </c>
    </row>
    <row r="89" spans="1:2" hidden="1">
      <c r="A89" s="19" t="s">
        <v>67</v>
      </c>
      <c r="B89" s="22">
        <v>0</v>
      </c>
    </row>
    <row r="90" spans="1:2" hidden="1">
      <c r="A90" s="19" t="s">
        <v>55</v>
      </c>
      <c r="B90" s="22">
        <v>0</v>
      </c>
    </row>
    <row r="91" spans="1:2" hidden="1">
      <c r="A91" s="19" t="s">
        <v>21</v>
      </c>
      <c r="B91" s="22">
        <v>0</v>
      </c>
    </row>
    <row r="92" spans="1:2">
      <c r="A92" s="23" t="s">
        <v>68</v>
      </c>
      <c r="B92" s="98">
        <v>423</v>
      </c>
    </row>
    <row r="93" spans="1:2" hidden="1">
      <c r="A93" s="21" t="s">
        <v>69</v>
      </c>
      <c r="B93" s="20">
        <f>SUM(B94:B105)</f>
        <v>0</v>
      </c>
    </row>
    <row r="94" spans="1:2" hidden="1">
      <c r="A94" s="19" t="s">
        <v>12</v>
      </c>
      <c r="B94" s="22">
        <v>0</v>
      </c>
    </row>
    <row r="95" spans="1:2" hidden="1">
      <c r="A95" s="19" t="s">
        <v>13</v>
      </c>
      <c r="B95" s="22">
        <v>0</v>
      </c>
    </row>
    <row r="96" spans="1:2" hidden="1">
      <c r="A96" s="19" t="s">
        <v>14</v>
      </c>
      <c r="B96" s="22">
        <v>0</v>
      </c>
    </row>
    <row r="97" spans="1:2" hidden="1">
      <c r="A97" s="19" t="s">
        <v>70</v>
      </c>
      <c r="B97" s="22">
        <v>0</v>
      </c>
    </row>
    <row r="98" spans="1:2" hidden="1">
      <c r="A98" s="19" t="s">
        <v>1285</v>
      </c>
      <c r="B98" s="22">
        <v>0</v>
      </c>
    </row>
    <row r="99" spans="1:2" hidden="1">
      <c r="A99" s="19" t="s">
        <v>55</v>
      </c>
      <c r="B99" s="22">
        <v>0</v>
      </c>
    </row>
    <row r="100" spans="1:2" hidden="1">
      <c r="A100" s="19" t="s">
        <v>1286</v>
      </c>
      <c r="B100" s="22">
        <v>0</v>
      </c>
    </row>
    <row r="101" spans="1:2" hidden="1">
      <c r="A101" s="19" t="s">
        <v>1287</v>
      </c>
      <c r="B101" s="22">
        <v>0</v>
      </c>
    </row>
    <row r="102" spans="1:2" hidden="1">
      <c r="A102" s="19" t="s">
        <v>1288</v>
      </c>
      <c r="B102" s="22">
        <v>0</v>
      </c>
    </row>
    <row r="103" spans="1:2" hidden="1">
      <c r="A103" s="19" t="s">
        <v>1289</v>
      </c>
      <c r="B103" s="22">
        <v>0</v>
      </c>
    </row>
    <row r="104" spans="1:2" hidden="1">
      <c r="A104" s="19" t="s">
        <v>21</v>
      </c>
      <c r="B104" s="22">
        <v>0</v>
      </c>
    </row>
    <row r="105" spans="1:2" hidden="1">
      <c r="A105" s="19" t="s">
        <v>71</v>
      </c>
      <c r="B105" s="22">
        <v>0</v>
      </c>
    </row>
    <row r="106" spans="1:2">
      <c r="A106" s="25" t="s">
        <v>72</v>
      </c>
      <c r="B106" s="98">
        <f>SUM(B107:B115)</f>
        <v>79</v>
      </c>
    </row>
    <row r="107" spans="1:2" hidden="1">
      <c r="A107" s="19" t="s">
        <v>12</v>
      </c>
      <c r="B107" s="22">
        <v>0</v>
      </c>
    </row>
    <row r="108" spans="1:2" hidden="1">
      <c r="A108" s="19" t="s">
        <v>13</v>
      </c>
      <c r="B108" s="22">
        <v>0</v>
      </c>
    </row>
    <row r="109" spans="1:2" hidden="1">
      <c r="A109" s="19" t="s">
        <v>14</v>
      </c>
      <c r="B109" s="22">
        <v>0</v>
      </c>
    </row>
    <row r="110" spans="1:2" hidden="1">
      <c r="A110" s="19" t="s">
        <v>73</v>
      </c>
      <c r="B110" s="22">
        <v>0</v>
      </c>
    </row>
    <row r="111" spans="1:2" hidden="1">
      <c r="A111" s="19" t="s">
        <v>74</v>
      </c>
      <c r="B111" s="22">
        <v>0</v>
      </c>
    </row>
    <row r="112" spans="1:2" hidden="1">
      <c r="A112" s="19" t="s">
        <v>76</v>
      </c>
      <c r="B112" s="22">
        <v>0</v>
      </c>
    </row>
    <row r="113" spans="1:2" hidden="1">
      <c r="A113" s="19" t="s">
        <v>77</v>
      </c>
      <c r="B113" s="22">
        <v>0</v>
      </c>
    </row>
    <row r="114" spans="1:2" hidden="1">
      <c r="A114" s="19" t="s">
        <v>21</v>
      </c>
      <c r="B114" s="22">
        <v>0</v>
      </c>
    </row>
    <row r="115" spans="1:2">
      <c r="A115" s="23" t="s">
        <v>78</v>
      </c>
      <c r="B115" s="98">
        <v>79</v>
      </c>
    </row>
    <row r="116" spans="1:2">
      <c r="A116" s="25" t="s">
        <v>79</v>
      </c>
      <c r="B116" s="98">
        <f>SUM(B117:B124)</f>
        <v>3459</v>
      </c>
    </row>
    <row r="117" spans="1:2">
      <c r="A117" s="23" t="s">
        <v>12</v>
      </c>
      <c r="B117" s="98">
        <v>1812</v>
      </c>
    </row>
    <row r="118" spans="1:2" hidden="1">
      <c r="A118" s="19" t="s">
        <v>13</v>
      </c>
      <c r="B118" s="22">
        <v>0</v>
      </c>
    </row>
    <row r="119" spans="1:2" hidden="1">
      <c r="A119" s="19" t="s">
        <v>14</v>
      </c>
      <c r="B119" s="22">
        <v>0</v>
      </c>
    </row>
    <row r="120" spans="1:2" hidden="1">
      <c r="A120" s="19" t="s">
        <v>80</v>
      </c>
      <c r="B120" s="22">
        <v>0</v>
      </c>
    </row>
    <row r="121" spans="1:2" hidden="1">
      <c r="A121" s="19" t="s">
        <v>81</v>
      </c>
      <c r="B121" s="22">
        <v>0</v>
      </c>
    </row>
    <row r="122" spans="1:2" hidden="1">
      <c r="A122" s="19" t="s">
        <v>82</v>
      </c>
      <c r="B122" s="22">
        <v>0</v>
      </c>
    </row>
    <row r="123" spans="1:2">
      <c r="A123" s="23" t="s">
        <v>21</v>
      </c>
      <c r="B123" s="98">
        <v>63</v>
      </c>
    </row>
    <row r="124" spans="1:2">
      <c r="A124" s="23" t="s">
        <v>83</v>
      </c>
      <c r="B124" s="98">
        <v>1584</v>
      </c>
    </row>
    <row r="125" spans="1:2">
      <c r="A125" s="25" t="s">
        <v>84</v>
      </c>
      <c r="B125" s="98">
        <f>SUM(B126:B135)</f>
        <v>12404</v>
      </c>
    </row>
    <row r="126" spans="1:2">
      <c r="A126" s="23" t="s">
        <v>12</v>
      </c>
      <c r="B126" s="98">
        <v>487</v>
      </c>
    </row>
    <row r="127" spans="1:2" hidden="1">
      <c r="A127" s="19" t="s">
        <v>13</v>
      </c>
      <c r="B127" s="22">
        <v>0</v>
      </c>
    </row>
    <row r="128" spans="1:2" hidden="1">
      <c r="A128" s="19" t="s">
        <v>14</v>
      </c>
      <c r="B128" s="22">
        <v>0</v>
      </c>
    </row>
    <row r="129" spans="1:2" hidden="1">
      <c r="A129" s="19" t="s">
        <v>85</v>
      </c>
      <c r="B129" s="22">
        <v>0</v>
      </c>
    </row>
    <row r="130" spans="1:2" hidden="1">
      <c r="A130" s="19" t="s">
        <v>86</v>
      </c>
      <c r="B130" s="22">
        <v>0</v>
      </c>
    </row>
    <row r="131" spans="1:2" hidden="1">
      <c r="A131" s="19" t="s">
        <v>87</v>
      </c>
      <c r="B131" s="22">
        <v>0</v>
      </c>
    </row>
    <row r="132" spans="1:2" hidden="1">
      <c r="A132" s="19" t="s">
        <v>88</v>
      </c>
      <c r="B132" s="22">
        <v>0</v>
      </c>
    </row>
    <row r="133" spans="1:2">
      <c r="A133" s="23" t="s">
        <v>89</v>
      </c>
      <c r="B133" s="98">
        <v>10054</v>
      </c>
    </row>
    <row r="134" spans="1:2">
      <c r="A134" s="23" t="s">
        <v>21</v>
      </c>
      <c r="B134" s="98">
        <v>267</v>
      </c>
    </row>
    <row r="135" spans="1:2">
      <c r="A135" s="23" t="s">
        <v>90</v>
      </c>
      <c r="B135" s="98">
        <v>1596</v>
      </c>
    </row>
    <row r="136" spans="1:2" hidden="1">
      <c r="A136" s="21" t="s">
        <v>91</v>
      </c>
      <c r="B136" s="20">
        <f>SUM(B137:B149)</f>
        <v>0</v>
      </c>
    </row>
    <row r="137" spans="1:2" hidden="1">
      <c r="A137" s="19" t="s">
        <v>12</v>
      </c>
      <c r="B137" s="22">
        <v>0</v>
      </c>
    </row>
    <row r="138" spans="1:2" hidden="1">
      <c r="A138" s="19" t="s">
        <v>13</v>
      </c>
      <c r="B138" s="22">
        <v>0</v>
      </c>
    </row>
    <row r="139" spans="1:2" hidden="1">
      <c r="A139" s="19" t="s">
        <v>14</v>
      </c>
      <c r="B139" s="22">
        <v>0</v>
      </c>
    </row>
    <row r="140" spans="1:2" hidden="1">
      <c r="A140" s="19" t="s">
        <v>92</v>
      </c>
      <c r="B140" s="22">
        <v>0</v>
      </c>
    </row>
    <row r="141" spans="1:2" hidden="1">
      <c r="A141" s="19" t="s">
        <v>93</v>
      </c>
      <c r="B141" s="22">
        <v>0</v>
      </c>
    </row>
    <row r="142" spans="1:2" hidden="1">
      <c r="A142" s="19" t="s">
        <v>94</v>
      </c>
      <c r="B142" s="22">
        <v>0</v>
      </c>
    </row>
    <row r="143" spans="1:2" hidden="1">
      <c r="A143" s="19" t="s">
        <v>95</v>
      </c>
      <c r="B143" s="22">
        <v>0</v>
      </c>
    </row>
    <row r="144" spans="1:2" hidden="1">
      <c r="A144" s="19" t="s">
        <v>96</v>
      </c>
      <c r="B144" s="22">
        <v>0</v>
      </c>
    </row>
    <row r="145" spans="1:2" hidden="1">
      <c r="A145" s="19" t="s">
        <v>97</v>
      </c>
      <c r="B145" s="22">
        <v>0</v>
      </c>
    </row>
    <row r="146" spans="1:2" hidden="1">
      <c r="A146" s="19" t="s">
        <v>1290</v>
      </c>
      <c r="B146" s="22">
        <v>0</v>
      </c>
    </row>
    <row r="147" spans="1:2" hidden="1">
      <c r="A147" s="19" t="s">
        <v>1291</v>
      </c>
      <c r="B147" s="22">
        <v>0</v>
      </c>
    </row>
    <row r="148" spans="1:2" hidden="1">
      <c r="A148" s="19" t="s">
        <v>21</v>
      </c>
      <c r="B148" s="22">
        <v>0</v>
      </c>
    </row>
    <row r="149" spans="1:2" hidden="1">
      <c r="A149" s="19" t="s">
        <v>98</v>
      </c>
      <c r="B149" s="22">
        <v>0</v>
      </c>
    </row>
    <row r="150" spans="1:2" hidden="1">
      <c r="A150" s="21" t="s">
        <v>102</v>
      </c>
      <c r="B150" s="20">
        <f>SUM(B151:B156)</f>
        <v>0</v>
      </c>
    </row>
    <row r="151" spans="1:2" hidden="1">
      <c r="A151" s="19" t="s">
        <v>12</v>
      </c>
      <c r="B151" s="22">
        <v>0</v>
      </c>
    </row>
    <row r="152" spans="1:2" hidden="1">
      <c r="A152" s="19" t="s">
        <v>13</v>
      </c>
      <c r="B152" s="22">
        <v>0</v>
      </c>
    </row>
    <row r="153" spans="1:2" hidden="1">
      <c r="A153" s="19" t="s">
        <v>14</v>
      </c>
      <c r="B153" s="22">
        <v>0</v>
      </c>
    </row>
    <row r="154" spans="1:2" hidden="1">
      <c r="A154" s="19" t="s">
        <v>103</v>
      </c>
      <c r="B154" s="22">
        <v>0</v>
      </c>
    </row>
    <row r="155" spans="1:2" hidden="1">
      <c r="A155" s="19" t="s">
        <v>21</v>
      </c>
      <c r="B155" s="22">
        <v>0</v>
      </c>
    </row>
    <row r="156" spans="1:2" hidden="1">
      <c r="A156" s="19" t="s">
        <v>104</v>
      </c>
      <c r="B156" s="22">
        <v>0</v>
      </c>
    </row>
    <row r="157" spans="1:2" hidden="1">
      <c r="A157" s="21" t="s">
        <v>1292</v>
      </c>
      <c r="B157" s="20">
        <f>SUM(B158:B164)</f>
        <v>0</v>
      </c>
    </row>
    <row r="158" spans="1:2" hidden="1">
      <c r="A158" s="19" t="s">
        <v>12</v>
      </c>
      <c r="B158" s="22">
        <v>0</v>
      </c>
    </row>
    <row r="159" spans="1:2" hidden="1">
      <c r="A159" s="19" t="s">
        <v>13</v>
      </c>
      <c r="B159" s="22">
        <v>0</v>
      </c>
    </row>
    <row r="160" spans="1:2" hidden="1">
      <c r="A160" s="19" t="s">
        <v>14</v>
      </c>
      <c r="B160" s="22">
        <v>0</v>
      </c>
    </row>
    <row r="161" spans="1:2" hidden="1">
      <c r="A161" s="19" t="s">
        <v>105</v>
      </c>
      <c r="B161" s="22">
        <v>0</v>
      </c>
    </row>
    <row r="162" spans="1:2" hidden="1">
      <c r="A162" s="19" t="s">
        <v>106</v>
      </c>
      <c r="B162" s="22">
        <v>0</v>
      </c>
    </row>
    <row r="163" spans="1:2" hidden="1">
      <c r="A163" s="19" t="s">
        <v>21</v>
      </c>
      <c r="B163" s="22">
        <v>0</v>
      </c>
    </row>
    <row r="164" spans="1:2" hidden="1">
      <c r="A164" s="19" t="s">
        <v>1293</v>
      </c>
      <c r="B164" s="22">
        <v>0</v>
      </c>
    </row>
    <row r="165" spans="1:2">
      <c r="A165" s="25" t="s">
        <v>108</v>
      </c>
      <c r="B165" s="98">
        <f>SUM(B166:B170)</f>
        <v>1246</v>
      </c>
    </row>
    <row r="166" spans="1:2">
      <c r="A166" s="23" t="s">
        <v>12</v>
      </c>
      <c r="B166" s="98">
        <v>166</v>
      </c>
    </row>
    <row r="167" spans="1:2" hidden="1">
      <c r="A167" s="19" t="s">
        <v>13</v>
      </c>
      <c r="B167" s="22">
        <v>0</v>
      </c>
    </row>
    <row r="168" spans="1:2" hidden="1">
      <c r="A168" s="19" t="s">
        <v>14</v>
      </c>
      <c r="B168" s="22">
        <v>0</v>
      </c>
    </row>
    <row r="169" spans="1:2">
      <c r="A169" s="23" t="s">
        <v>109</v>
      </c>
      <c r="B169" s="98">
        <v>1015</v>
      </c>
    </row>
    <row r="170" spans="1:2">
      <c r="A170" s="23" t="s">
        <v>110</v>
      </c>
      <c r="B170" s="98">
        <v>65</v>
      </c>
    </row>
    <row r="171" spans="1:2">
      <c r="A171" s="25" t="s">
        <v>111</v>
      </c>
      <c r="B171" s="98">
        <f>SUM(B172:B177)</f>
        <v>191</v>
      </c>
    </row>
    <row r="172" spans="1:2">
      <c r="A172" s="23" t="s">
        <v>12</v>
      </c>
      <c r="B172" s="98">
        <v>108</v>
      </c>
    </row>
    <row r="173" spans="1:2" hidden="1">
      <c r="A173" s="19" t="s">
        <v>13</v>
      </c>
      <c r="B173" s="22">
        <v>0</v>
      </c>
    </row>
    <row r="174" spans="1:2" hidden="1">
      <c r="A174" s="19" t="s">
        <v>14</v>
      </c>
      <c r="B174" s="22">
        <v>0</v>
      </c>
    </row>
    <row r="175" spans="1:2" hidden="1">
      <c r="A175" s="19" t="s">
        <v>26</v>
      </c>
      <c r="B175" s="22">
        <v>0</v>
      </c>
    </row>
    <row r="176" spans="1:2" hidden="1">
      <c r="A176" s="19" t="s">
        <v>21</v>
      </c>
      <c r="B176" s="22">
        <v>0</v>
      </c>
    </row>
    <row r="177" spans="1:2">
      <c r="A177" s="23" t="s">
        <v>112</v>
      </c>
      <c r="B177" s="98">
        <v>83</v>
      </c>
    </row>
    <row r="178" spans="1:2">
      <c r="A178" s="25" t="s">
        <v>113</v>
      </c>
      <c r="B178" s="98">
        <f>SUM(B179:B184)</f>
        <v>1934</v>
      </c>
    </row>
    <row r="179" spans="1:2">
      <c r="A179" s="23" t="s">
        <v>12</v>
      </c>
      <c r="B179" s="98">
        <v>156</v>
      </c>
    </row>
    <row r="180" spans="1:2">
      <c r="A180" s="23" t="s">
        <v>13</v>
      </c>
      <c r="B180" s="98">
        <v>202</v>
      </c>
    </row>
    <row r="181" spans="1:2" hidden="1">
      <c r="A181" s="19" t="s">
        <v>14</v>
      </c>
      <c r="B181" s="22">
        <v>0</v>
      </c>
    </row>
    <row r="182" spans="1:2" hidden="1">
      <c r="A182" s="19" t="s">
        <v>1294</v>
      </c>
      <c r="B182" s="22">
        <v>0</v>
      </c>
    </row>
    <row r="183" spans="1:2">
      <c r="A183" s="23" t="s">
        <v>21</v>
      </c>
      <c r="B183" s="98">
        <v>25</v>
      </c>
    </row>
    <row r="184" spans="1:2">
      <c r="A184" s="23" t="s">
        <v>114</v>
      </c>
      <c r="B184" s="98">
        <v>1551</v>
      </c>
    </row>
    <row r="185" spans="1:2">
      <c r="A185" s="25" t="s">
        <v>115</v>
      </c>
      <c r="B185" s="98">
        <f>SUM(B186:B191)</f>
        <v>4294</v>
      </c>
    </row>
    <row r="186" spans="1:2">
      <c r="A186" s="23" t="s">
        <v>12</v>
      </c>
      <c r="B186" s="98">
        <v>2916</v>
      </c>
    </row>
    <row r="187" spans="1:2">
      <c r="A187" s="23" t="s">
        <v>13</v>
      </c>
      <c r="B187" s="98">
        <v>211</v>
      </c>
    </row>
    <row r="188" spans="1:2" hidden="1">
      <c r="A188" s="19" t="s">
        <v>14</v>
      </c>
      <c r="B188" s="22">
        <v>0</v>
      </c>
    </row>
    <row r="189" spans="1:2" hidden="1">
      <c r="A189" s="19" t="s">
        <v>116</v>
      </c>
      <c r="B189" s="22">
        <v>0</v>
      </c>
    </row>
    <row r="190" spans="1:2">
      <c r="A190" s="23" t="s">
        <v>21</v>
      </c>
      <c r="B190" s="98">
        <v>141</v>
      </c>
    </row>
    <row r="191" spans="1:2">
      <c r="A191" s="23" t="s">
        <v>117</v>
      </c>
      <c r="B191" s="98">
        <v>1026</v>
      </c>
    </row>
    <row r="192" spans="1:2">
      <c r="A192" s="25" t="s">
        <v>118</v>
      </c>
      <c r="B192" s="98">
        <f>SUM(B193:B198)</f>
        <v>1028</v>
      </c>
    </row>
    <row r="193" spans="1:2">
      <c r="A193" s="23" t="s">
        <v>12</v>
      </c>
      <c r="B193" s="98">
        <v>361</v>
      </c>
    </row>
    <row r="194" spans="1:2" hidden="1">
      <c r="A194" s="19" t="s">
        <v>13</v>
      </c>
      <c r="B194" s="22">
        <v>0</v>
      </c>
    </row>
    <row r="195" spans="1:2" hidden="1">
      <c r="A195" s="19" t="s">
        <v>14</v>
      </c>
      <c r="B195" s="22">
        <v>0</v>
      </c>
    </row>
    <row r="196" spans="1:2" hidden="1">
      <c r="A196" s="19" t="s">
        <v>1295</v>
      </c>
      <c r="B196" s="22">
        <v>0</v>
      </c>
    </row>
    <row r="197" spans="1:2">
      <c r="A197" s="23" t="s">
        <v>21</v>
      </c>
      <c r="B197" s="98">
        <v>178</v>
      </c>
    </row>
    <row r="198" spans="1:2">
      <c r="A198" s="23" t="s">
        <v>119</v>
      </c>
      <c r="B198" s="98">
        <v>489</v>
      </c>
    </row>
    <row r="199" spans="1:2">
      <c r="A199" s="25" t="s">
        <v>120</v>
      </c>
      <c r="B199" s="98">
        <f>SUM(B200:B204)</f>
        <v>4244</v>
      </c>
    </row>
    <row r="200" spans="1:2">
      <c r="A200" s="23" t="s">
        <v>12</v>
      </c>
      <c r="B200" s="98">
        <v>334</v>
      </c>
    </row>
    <row r="201" spans="1:2" hidden="1">
      <c r="A201" s="19" t="s">
        <v>13</v>
      </c>
      <c r="B201" s="22">
        <v>0</v>
      </c>
    </row>
    <row r="202" spans="1:2" hidden="1">
      <c r="A202" s="19" t="s">
        <v>14</v>
      </c>
      <c r="B202" s="22">
        <v>0</v>
      </c>
    </row>
    <row r="203" spans="1:2">
      <c r="A203" s="23" t="s">
        <v>21</v>
      </c>
      <c r="B203" s="98">
        <v>1393</v>
      </c>
    </row>
    <row r="204" spans="1:2">
      <c r="A204" s="23" t="s">
        <v>121</v>
      </c>
      <c r="B204" s="98">
        <v>2517</v>
      </c>
    </row>
    <row r="205" spans="1:2">
      <c r="A205" s="25" t="s">
        <v>122</v>
      </c>
      <c r="B205" s="98">
        <f>SUM(B206:B212)</f>
        <v>416</v>
      </c>
    </row>
    <row r="206" spans="1:2">
      <c r="A206" s="23" t="s">
        <v>12</v>
      </c>
      <c r="B206" s="98">
        <v>190</v>
      </c>
    </row>
    <row r="207" spans="1:2" hidden="1">
      <c r="A207" s="19" t="s">
        <v>13</v>
      </c>
      <c r="B207" s="22">
        <v>0</v>
      </c>
    </row>
    <row r="208" spans="1:2" hidden="1">
      <c r="A208" s="19" t="s">
        <v>14</v>
      </c>
      <c r="B208" s="22">
        <v>0</v>
      </c>
    </row>
    <row r="209" spans="1:2">
      <c r="A209" s="23" t="s">
        <v>1296</v>
      </c>
      <c r="B209" s="98">
        <v>39</v>
      </c>
    </row>
    <row r="210" spans="1:2" hidden="1">
      <c r="A210" s="19" t="s">
        <v>107</v>
      </c>
      <c r="B210" s="22">
        <v>0</v>
      </c>
    </row>
    <row r="211" spans="1:2">
      <c r="A211" s="23" t="s">
        <v>21</v>
      </c>
      <c r="B211" s="98">
        <v>73</v>
      </c>
    </row>
    <row r="212" spans="1:2">
      <c r="A212" s="23" t="s">
        <v>123</v>
      </c>
      <c r="B212" s="98">
        <v>114</v>
      </c>
    </row>
    <row r="213" spans="1:2" hidden="1">
      <c r="A213" s="21" t="s">
        <v>124</v>
      </c>
      <c r="B213" s="20">
        <f>SUM(B214:B218)</f>
        <v>0</v>
      </c>
    </row>
    <row r="214" spans="1:2" hidden="1">
      <c r="A214" s="19" t="s">
        <v>12</v>
      </c>
      <c r="B214" s="22">
        <v>0</v>
      </c>
    </row>
    <row r="215" spans="1:2" hidden="1">
      <c r="A215" s="19" t="s">
        <v>13</v>
      </c>
      <c r="B215" s="22">
        <v>0</v>
      </c>
    </row>
    <row r="216" spans="1:2" hidden="1">
      <c r="A216" s="19" t="s">
        <v>14</v>
      </c>
      <c r="B216" s="22">
        <v>0</v>
      </c>
    </row>
    <row r="217" spans="1:2" hidden="1">
      <c r="A217" s="19" t="s">
        <v>21</v>
      </c>
      <c r="B217" s="22">
        <v>0</v>
      </c>
    </row>
    <row r="218" spans="1:2" hidden="1">
      <c r="A218" s="19" t="s">
        <v>125</v>
      </c>
      <c r="B218" s="22">
        <v>0</v>
      </c>
    </row>
    <row r="219" spans="1:2">
      <c r="A219" s="25" t="s">
        <v>126</v>
      </c>
      <c r="B219" s="98">
        <f>SUM(B220:B224)</f>
        <v>294</v>
      </c>
    </row>
    <row r="220" spans="1:2">
      <c r="A220" s="23" t="s">
        <v>12</v>
      </c>
      <c r="B220" s="98">
        <v>201</v>
      </c>
    </row>
    <row r="221" spans="1:2" hidden="1">
      <c r="A221" s="19" t="s">
        <v>13</v>
      </c>
      <c r="B221" s="22">
        <v>0</v>
      </c>
    </row>
    <row r="222" spans="1:2" hidden="1">
      <c r="A222" s="19" t="s">
        <v>14</v>
      </c>
      <c r="B222" s="22">
        <v>0</v>
      </c>
    </row>
    <row r="223" spans="1:2" hidden="1">
      <c r="A223" s="19" t="s">
        <v>21</v>
      </c>
      <c r="B223" s="22">
        <v>0</v>
      </c>
    </row>
    <row r="224" spans="1:2">
      <c r="A224" s="23" t="s">
        <v>127</v>
      </c>
      <c r="B224" s="98">
        <v>93</v>
      </c>
    </row>
    <row r="225" spans="1:2" hidden="1">
      <c r="A225" s="21" t="s">
        <v>1297</v>
      </c>
      <c r="B225" s="20">
        <f>SUM(B226:B230)</f>
        <v>0</v>
      </c>
    </row>
    <row r="226" spans="1:2" hidden="1">
      <c r="A226" s="19" t="s">
        <v>12</v>
      </c>
      <c r="B226" s="22">
        <v>0</v>
      </c>
    </row>
    <row r="227" spans="1:2" hidden="1">
      <c r="A227" s="19" t="s">
        <v>13</v>
      </c>
      <c r="B227" s="22">
        <v>0</v>
      </c>
    </row>
    <row r="228" spans="1:2" hidden="1">
      <c r="A228" s="19" t="s">
        <v>14</v>
      </c>
      <c r="B228" s="22">
        <v>0</v>
      </c>
    </row>
    <row r="229" spans="1:2" hidden="1">
      <c r="A229" s="19" t="s">
        <v>21</v>
      </c>
      <c r="B229" s="22">
        <v>0</v>
      </c>
    </row>
    <row r="230" spans="1:2" hidden="1">
      <c r="A230" s="19" t="s">
        <v>1298</v>
      </c>
      <c r="B230" s="22">
        <v>0</v>
      </c>
    </row>
    <row r="231" spans="1:2">
      <c r="A231" s="25" t="s">
        <v>1299</v>
      </c>
      <c r="B231" s="98">
        <f>SUM(B232:B247)</f>
        <v>114</v>
      </c>
    </row>
    <row r="232" spans="1:2" hidden="1">
      <c r="A232" s="19" t="s">
        <v>12</v>
      </c>
      <c r="B232" s="22">
        <v>0</v>
      </c>
    </row>
    <row r="233" spans="1:2" hidden="1">
      <c r="A233" s="19" t="s">
        <v>13</v>
      </c>
      <c r="B233" s="22">
        <v>0</v>
      </c>
    </row>
    <row r="234" spans="1:2" hidden="1">
      <c r="A234" s="19" t="s">
        <v>14</v>
      </c>
      <c r="B234" s="22">
        <v>0</v>
      </c>
    </row>
    <row r="235" spans="1:2" hidden="1">
      <c r="A235" s="19" t="s">
        <v>1300</v>
      </c>
      <c r="B235" s="22">
        <v>0</v>
      </c>
    </row>
    <row r="236" spans="1:2" hidden="1">
      <c r="A236" s="19" t="s">
        <v>1301</v>
      </c>
      <c r="B236" s="22">
        <v>0</v>
      </c>
    </row>
    <row r="237" spans="1:2" hidden="1">
      <c r="A237" s="19" t="s">
        <v>99</v>
      </c>
      <c r="B237" s="22">
        <v>0</v>
      </c>
    </row>
    <row r="238" spans="1:2" hidden="1">
      <c r="A238" s="19" t="s">
        <v>1302</v>
      </c>
      <c r="B238" s="22">
        <v>0</v>
      </c>
    </row>
    <row r="239" spans="1:2" hidden="1">
      <c r="A239" s="19" t="s">
        <v>55</v>
      </c>
      <c r="B239" s="22">
        <v>0</v>
      </c>
    </row>
    <row r="240" spans="1:2" hidden="1">
      <c r="A240" s="19" t="s">
        <v>1303</v>
      </c>
      <c r="B240" s="22">
        <v>0</v>
      </c>
    </row>
    <row r="241" spans="1:2" hidden="1">
      <c r="A241" s="19" t="s">
        <v>100</v>
      </c>
      <c r="B241" s="22">
        <v>0</v>
      </c>
    </row>
    <row r="242" spans="1:2" hidden="1">
      <c r="A242" s="19" t="s">
        <v>101</v>
      </c>
      <c r="B242" s="22">
        <v>0</v>
      </c>
    </row>
    <row r="243" spans="1:2" hidden="1">
      <c r="A243" s="19" t="s">
        <v>462</v>
      </c>
      <c r="B243" s="22">
        <v>0</v>
      </c>
    </row>
    <row r="244" spans="1:2" hidden="1">
      <c r="A244" s="19" t="s">
        <v>464</v>
      </c>
      <c r="B244" s="22">
        <v>0</v>
      </c>
    </row>
    <row r="245" spans="1:2" hidden="1">
      <c r="A245" s="19" t="s">
        <v>463</v>
      </c>
      <c r="B245" s="22">
        <v>0</v>
      </c>
    </row>
    <row r="246" spans="1:2" hidden="1">
      <c r="A246" s="19" t="s">
        <v>21</v>
      </c>
      <c r="B246" s="22">
        <v>0</v>
      </c>
    </row>
    <row r="247" spans="1:2">
      <c r="A247" s="23" t="s">
        <v>1304</v>
      </c>
      <c r="B247" s="98">
        <v>114</v>
      </c>
    </row>
    <row r="248" spans="1:2">
      <c r="A248" s="25" t="s">
        <v>128</v>
      </c>
      <c r="B248" s="98">
        <f>SUM(B249:B250)</f>
        <v>5288</v>
      </c>
    </row>
    <row r="249" spans="1:2" hidden="1">
      <c r="A249" s="19" t="s">
        <v>129</v>
      </c>
      <c r="B249" s="22">
        <v>0</v>
      </c>
    </row>
    <row r="250" spans="1:2">
      <c r="A250" s="23" t="s">
        <v>130</v>
      </c>
      <c r="B250" s="98">
        <v>5288</v>
      </c>
    </row>
    <row r="251" spans="1:2" hidden="1">
      <c r="A251" s="21" t="s">
        <v>131</v>
      </c>
      <c r="B251" s="20">
        <f>SUM(B252,B259,B262,B265,B271,B275,B277,B282,B288)</f>
        <v>0</v>
      </c>
    </row>
    <row r="252" spans="1:2" hidden="1">
      <c r="A252" s="21" t="s">
        <v>132</v>
      </c>
      <c r="B252" s="20">
        <f>SUM(B253:B258)</f>
        <v>0</v>
      </c>
    </row>
    <row r="253" spans="1:2" hidden="1">
      <c r="A253" s="19" t="s">
        <v>12</v>
      </c>
      <c r="B253" s="22">
        <v>0</v>
      </c>
    </row>
    <row r="254" spans="1:2" hidden="1">
      <c r="A254" s="19" t="s">
        <v>13</v>
      </c>
      <c r="B254" s="22">
        <v>0</v>
      </c>
    </row>
    <row r="255" spans="1:2" hidden="1">
      <c r="A255" s="19" t="s">
        <v>14</v>
      </c>
      <c r="B255" s="22">
        <v>0</v>
      </c>
    </row>
    <row r="256" spans="1:2" hidden="1">
      <c r="A256" s="19" t="s">
        <v>116</v>
      </c>
      <c r="B256" s="22">
        <v>0</v>
      </c>
    </row>
    <row r="257" spans="1:2" hidden="1">
      <c r="A257" s="19" t="s">
        <v>21</v>
      </c>
      <c r="B257" s="22">
        <v>0</v>
      </c>
    </row>
    <row r="258" spans="1:2" hidden="1">
      <c r="A258" s="19" t="s">
        <v>133</v>
      </c>
      <c r="B258" s="22">
        <v>0</v>
      </c>
    </row>
    <row r="259" spans="1:2" hidden="1">
      <c r="A259" s="21" t="s">
        <v>134</v>
      </c>
      <c r="B259" s="20">
        <f>SUM(B260:B261)</f>
        <v>0</v>
      </c>
    </row>
    <row r="260" spans="1:2" hidden="1">
      <c r="A260" s="19" t="s">
        <v>135</v>
      </c>
      <c r="B260" s="22">
        <v>0</v>
      </c>
    </row>
    <row r="261" spans="1:2" hidden="1">
      <c r="A261" s="19" t="s">
        <v>136</v>
      </c>
      <c r="B261" s="22">
        <v>0</v>
      </c>
    </row>
    <row r="262" spans="1:2" hidden="1">
      <c r="A262" s="21" t="s">
        <v>137</v>
      </c>
      <c r="B262" s="20">
        <f>SUM(B263:B264)</f>
        <v>0</v>
      </c>
    </row>
    <row r="263" spans="1:2" hidden="1">
      <c r="A263" s="19" t="s">
        <v>1175</v>
      </c>
      <c r="B263" s="22">
        <v>0</v>
      </c>
    </row>
    <row r="264" spans="1:2" hidden="1">
      <c r="A264" s="19" t="s">
        <v>1176</v>
      </c>
      <c r="B264" s="22">
        <v>0</v>
      </c>
    </row>
    <row r="265" spans="1:2" hidden="1">
      <c r="A265" s="21" t="s">
        <v>138</v>
      </c>
      <c r="B265" s="20">
        <f>SUM(B266:B270)</f>
        <v>0</v>
      </c>
    </row>
    <row r="266" spans="1:2" hidden="1">
      <c r="A266" s="19" t="s">
        <v>139</v>
      </c>
      <c r="B266" s="22">
        <v>0</v>
      </c>
    </row>
    <row r="267" spans="1:2" hidden="1">
      <c r="A267" s="19" t="s">
        <v>140</v>
      </c>
      <c r="B267" s="22">
        <v>0</v>
      </c>
    </row>
    <row r="268" spans="1:2" hidden="1">
      <c r="A268" s="19" t="s">
        <v>141</v>
      </c>
      <c r="B268" s="22">
        <v>0</v>
      </c>
    </row>
    <row r="269" spans="1:2" hidden="1">
      <c r="A269" s="19" t="s">
        <v>142</v>
      </c>
      <c r="B269" s="22">
        <v>0</v>
      </c>
    </row>
    <row r="270" spans="1:2" hidden="1">
      <c r="A270" s="19" t="s">
        <v>143</v>
      </c>
      <c r="B270" s="22">
        <v>0</v>
      </c>
    </row>
    <row r="271" spans="1:2" hidden="1">
      <c r="A271" s="21" t="s">
        <v>144</v>
      </c>
      <c r="B271" s="20">
        <f>SUM(B272:B274)</f>
        <v>0</v>
      </c>
    </row>
    <row r="272" spans="1:2" hidden="1">
      <c r="A272" s="19" t="s">
        <v>145</v>
      </c>
      <c r="B272" s="22">
        <v>0</v>
      </c>
    </row>
    <row r="273" spans="1:2" hidden="1">
      <c r="A273" s="19" t="s">
        <v>146</v>
      </c>
      <c r="B273" s="22">
        <v>0</v>
      </c>
    </row>
    <row r="274" spans="1:2" hidden="1">
      <c r="A274" s="19" t="s">
        <v>147</v>
      </c>
      <c r="B274" s="22">
        <v>0</v>
      </c>
    </row>
    <row r="275" spans="1:2" hidden="1">
      <c r="A275" s="21" t="s">
        <v>148</v>
      </c>
      <c r="B275" s="20">
        <f>B276</f>
        <v>0</v>
      </c>
    </row>
    <row r="276" spans="1:2" hidden="1">
      <c r="A276" s="19" t="s">
        <v>149</v>
      </c>
      <c r="B276" s="22">
        <v>0</v>
      </c>
    </row>
    <row r="277" spans="1:2" hidden="1">
      <c r="A277" s="21" t="s">
        <v>150</v>
      </c>
      <c r="B277" s="20">
        <f>SUM(B278:B281)</f>
        <v>0</v>
      </c>
    </row>
    <row r="278" spans="1:2" hidden="1">
      <c r="A278" s="19" t="s">
        <v>151</v>
      </c>
      <c r="B278" s="22">
        <v>0</v>
      </c>
    </row>
    <row r="279" spans="1:2" hidden="1">
      <c r="A279" s="19" t="s">
        <v>152</v>
      </c>
      <c r="B279" s="22">
        <v>0</v>
      </c>
    </row>
    <row r="280" spans="1:2" hidden="1">
      <c r="A280" s="19" t="s">
        <v>153</v>
      </c>
      <c r="B280" s="22">
        <v>0</v>
      </c>
    </row>
    <row r="281" spans="1:2" hidden="1">
      <c r="A281" s="19" t="s">
        <v>154</v>
      </c>
      <c r="B281" s="22">
        <v>0</v>
      </c>
    </row>
    <row r="282" spans="1:2" hidden="1">
      <c r="A282" s="21" t="s">
        <v>1305</v>
      </c>
      <c r="B282" s="20">
        <f>SUM(B283:B287)</f>
        <v>0</v>
      </c>
    </row>
    <row r="283" spans="1:2" hidden="1">
      <c r="A283" s="19" t="s">
        <v>12</v>
      </c>
      <c r="B283" s="22">
        <v>0</v>
      </c>
    </row>
    <row r="284" spans="1:2" hidden="1">
      <c r="A284" s="19" t="s">
        <v>13</v>
      </c>
      <c r="B284" s="22">
        <v>0</v>
      </c>
    </row>
    <row r="285" spans="1:2" hidden="1">
      <c r="A285" s="19" t="s">
        <v>14</v>
      </c>
      <c r="B285" s="22">
        <v>0</v>
      </c>
    </row>
    <row r="286" spans="1:2" hidden="1">
      <c r="A286" s="19" t="s">
        <v>21</v>
      </c>
      <c r="B286" s="22">
        <v>0</v>
      </c>
    </row>
    <row r="287" spans="1:2" hidden="1">
      <c r="A287" s="19" t="s">
        <v>1306</v>
      </c>
      <c r="B287" s="22">
        <v>0</v>
      </c>
    </row>
    <row r="288" spans="1:2" hidden="1">
      <c r="A288" s="21" t="s">
        <v>155</v>
      </c>
      <c r="B288" s="20">
        <f>B289</f>
        <v>0</v>
      </c>
    </row>
    <row r="289" spans="1:2" hidden="1">
      <c r="A289" s="19" t="s">
        <v>156</v>
      </c>
      <c r="B289" s="22">
        <v>0</v>
      </c>
    </row>
    <row r="290" spans="1:2" hidden="1">
      <c r="A290" s="21" t="s">
        <v>984</v>
      </c>
      <c r="B290" s="20">
        <f>SUM(B291,B293,B295,B297,B307)</f>
        <v>0</v>
      </c>
    </row>
    <row r="291" spans="1:2" hidden="1">
      <c r="A291" s="21" t="s">
        <v>157</v>
      </c>
      <c r="B291" s="20">
        <f>B292</f>
        <v>0</v>
      </c>
    </row>
    <row r="292" spans="1:2" hidden="1">
      <c r="A292" s="19" t="s">
        <v>158</v>
      </c>
      <c r="B292" s="22">
        <v>0</v>
      </c>
    </row>
    <row r="293" spans="1:2" hidden="1">
      <c r="A293" s="21" t="s">
        <v>159</v>
      </c>
      <c r="B293" s="20">
        <f>B294</f>
        <v>0</v>
      </c>
    </row>
    <row r="294" spans="1:2" hidden="1">
      <c r="A294" s="19" t="s">
        <v>160</v>
      </c>
      <c r="B294" s="22">
        <v>0</v>
      </c>
    </row>
    <row r="295" spans="1:2" hidden="1">
      <c r="A295" s="21" t="s">
        <v>161</v>
      </c>
      <c r="B295" s="20">
        <f>B296</f>
        <v>0</v>
      </c>
    </row>
    <row r="296" spans="1:2" hidden="1">
      <c r="A296" s="19" t="s">
        <v>162</v>
      </c>
      <c r="B296" s="22">
        <v>0</v>
      </c>
    </row>
    <row r="297" spans="1:2" hidden="1">
      <c r="A297" s="21" t="s">
        <v>985</v>
      </c>
      <c r="B297" s="20">
        <f>SUM(B298:B306)</f>
        <v>0</v>
      </c>
    </row>
    <row r="298" spans="1:2" hidden="1">
      <c r="A298" s="19" t="s">
        <v>986</v>
      </c>
      <c r="B298" s="22">
        <v>0</v>
      </c>
    </row>
    <row r="299" spans="1:2" hidden="1">
      <c r="A299" s="19" t="s">
        <v>987</v>
      </c>
      <c r="B299" s="22">
        <v>0</v>
      </c>
    </row>
    <row r="300" spans="1:2" hidden="1">
      <c r="A300" s="19" t="s">
        <v>988</v>
      </c>
      <c r="B300" s="22">
        <v>0</v>
      </c>
    </row>
    <row r="301" spans="1:2" hidden="1">
      <c r="A301" s="19" t="s">
        <v>989</v>
      </c>
      <c r="B301" s="22">
        <v>0</v>
      </c>
    </row>
    <row r="302" spans="1:2" hidden="1">
      <c r="A302" s="19" t="s">
        <v>990</v>
      </c>
      <c r="B302" s="22">
        <v>0</v>
      </c>
    </row>
    <row r="303" spans="1:2" hidden="1">
      <c r="A303" s="19" t="s">
        <v>991</v>
      </c>
      <c r="B303" s="22">
        <v>0</v>
      </c>
    </row>
    <row r="304" spans="1:2" hidden="1">
      <c r="A304" s="19" t="s">
        <v>992</v>
      </c>
      <c r="B304" s="22">
        <v>0</v>
      </c>
    </row>
    <row r="305" spans="1:2" hidden="1">
      <c r="A305" s="19" t="s">
        <v>1177</v>
      </c>
      <c r="B305" s="22">
        <v>0</v>
      </c>
    </row>
    <row r="306" spans="1:2" hidden="1">
      <c r="A306" s="19" t="s">
        <v>993</v>
      </c>
      <c r="B306" s="22">
        <v>0</v>
      </c>
    </row>
    <row r="307" spans="1:2" hidden="1">
      <c r="A307" s="21" t="s">
        <v>994</v>
      </c>
      <c r="B307" s="20">
        <f>B308</f>
        <v>0</v>
      </c>
    </row>
    <row r="308" spans="1:2" hidden="1">
      <c r="A308" s="19" t="s">
        <v>995</v>
      </c>
      <c r="B308" s="22">
        <v>0</v>
      </c>
    </row>
    <row r="309" spans="1:2">
      <c r="A309" s="25" t="s">
        <v>996</v>
      </c>
      <c r="B309" s="98">
        <f>SUM(B310,B313,B322,B329,B337,B346,B362,B372,B382,B390,B396)</f>
        <v>16095</v>
      </c>
    </row>
    <row r="310" spans="1:2">
      <c r="A310" s="25" t="s">
        <v>1307</v>
      </c>
      <c r="B310" s="98">
        <f>SUM(B311:B312)</f>
        <v>10</v>
      </c>
    </row>
    <row r="311" spans="1:2" hidden="1">
      <c r="A311" s="19" t="s">
        <v>1308</v>
      </c>
      <c r="B311" s="22">
        <v>0</v>
      </c>
    </row>
    <row r="312" spans="1:2">
      <c r="A312" s="23" t="s">
        <v>1309</v>
      </c>
      <c r="B312" s="98">
        <v>10</v>
      </c>
    </row>
    <row r="313" spans="1:2">
      <c r="A313" s="25" t="s">
        <v>997</v>
      </c>
      <c r="B313" s="98">
        <f>SUM(B314:B321)</f>
        <v>14242</v>
      </c>
    </row>
    <row r="314" spans="1:2">
      <c r="A314" s="23" t="s">
        <v>12</v>
      </c>
      <c r="B314" s="98">
        <v>12031</v>
      </c>
    </row>
    <row r="315" spans="1:2">
      <c r="A315" s="23" t="s">
        <v>13</v>
      </c>
      <c r="B315" s="98">
        <v>635</v>
      </c>
    </row>
    <row r="316" spans="1:2" hidden="1">
      <c r="A316" s="19" t="s">
        <v>14</v>
      </c>
      <c r="B316" s="22">
        <v>0</v>
      </c>
    </row>
    <row r="317" spans="1:2">
      <c r="A317" s="23" t="s">
        <v>55</v>
      </c>
      <c r="B317" s="98">
        <v>424</v>
      </c>
    </row>
    <row r="318" spans="1:2">
      <c r="A318" s="23" t="s">
        <v>1310</v>
      </c>
      <c r="B318" s="98">
        <v>358</v>
      </c>
    </row>
    <row r="319" spans="1:2" hidden="1">
      <c r="A319" s="19" t="s">
        <v>1311</v>
      </c>
      <c r="B319" s="22">
        <v>0</v>
      </c>
    </row>
    <row r="320" spans="1:2" hidden="1">
      <c r="A320" s="19" t="s">
        <v>21</v>
      </c>
      <c r="B320" s="22">
        <v>0</v>
      </c>
    </row>
    <row r="321" spans="1:2">
      <c r="A321" s="23" t="s">
        <v>163</v>
      </c>
      <c r="B321" s="98">
        <v>794</v>
      </c>
    </row>
    <row r="322" spans="1:2" hidden="1">
      <c r="A322" s="21" t="s">
        <v>164</v>
      </c>
      <c r="B322" s="20">
        <f>SUM(B323:B328)</f>
        <v>0</v>
      </c>
    </row>
    <row r="323" spans="1:2" hidden="1">
      <c r="A323" s="19" t="s">
        <v>12</v>
      </c>
      <c r="B323" s="22">
        <v>0</v>
      </c>
    </row>
    <row r="324" spans="1:2" hidden="1">
      <c r="A324" s="19" t="s">
        <v>13</v>
      </c>
      <c r="B324" s="22">
        <v>0</v>
      </c>
    </row>
    <row r="325" spans="1:2" hidden="1">
      <c r="A325" s="19" t="s">
        <v>14</v>
      </c>
      <c r="B325" s="22">
        <v>0</v>
      </c>
    </row>
    <row r="326" spans="1:2" hidden="1">
      <c r="A326" s="19" t="s">
        <v>165</v>
      </c>
      <c r="B326" s="22">
        <v>0</v>
      </c>
    </row>
    <row r="327" spans="1:2" hidden="1">
      <c r="A327" s="19" t="s">
        <v>21</v>
      </c>
      <c r="B327" s="22">
        <v>0</v>
      </c>
    </row>
    <row r="328" spans="1:2" hidden="1">
      <c r="A328" s="19" t="s">
        <v>166</v>
      </c>
      <c r="B328" s="22">
        <v>0</v>
      </c>
    </row>
    <row r="329" spans="1:2">
      <c r="A329" s="25" t="s">
        <v>167</v>
      </c>
      <c r="B329" s="98">
        <f>SUM(B330:B336)</f>
        <v>50</v>
      </c>
    </row>
    <row r="330" spans="1:2" hidden="1">
      <c r="A330" s="19" t="s">
        <v>12</v>
      </c>
      <c r="B330" s="22">
        <v>0</v>
      </c>
    </row>
    <row r="331" spans="1:2" hidden="1">
      <c r="A331" s="19" t="s">
        <v>13</v>
      </c>
      <c r="B331" s="22">
        <v>0</v>
      </c>
    </row>
    <row r="332" spans="1:2" hidden="1">
      <c r="A332" s="19" t="s">
        <v>14</v>
      </c>
      <c r="B332" s="22">
        <v>0</v>
      </c>
    </row>
    <row r="333" spans="1:2" hidden="1">
      <c r="A333" s="19" t="s">
        <v>168</v>
      </c>
      <c r="B333" s="22">
        <v>0</v>
      </c>
    </row>
    <row r="334" spans="1:2" hidden="1">
      <c r="A334" s="19" t="s">
        <v>1312</v>
      </c>
      <c r="B334" s="22">
        <v>0</v>
      </c>
    </row>
    <row r="335" spans="1:2" hidden="1">
      <c r="A335" s="19" t="s">
        <v>21</v>
      </c>
      <c r="B335" s="22">
        <v>0</v>
      </c>
    </row>
    <row r="336" spans="1:2">
      <c r="A336" s="23" t="s">
        <v>169</v>
      </c>
      <c r="B336" s="98">
        <v>50</v>
      </c>
    </row>
    <row r="337" spans="1:2">
      <c r="A337" s="25" t="s">
        <v>170</v>
      </c>
      <c r="B337" s="98">
        <f>SUM(B338:B345)</f>
        <v>80</v>
      </c>
    </row>
    <row r="338" spans="1:2" hidden="1">
      <c r="A338" s="19" t="s">
        <v>12</v>
      </c>
      <c r="B338" s="22">
        <v>0</v>
      </c>
    </row>
    <row r="339" spans="1:2" hidden="1">
      <c r="A339" s="19" t="s">
        <v>13</v>
      </c>
      <c r="B339" s="22">
        <v>0</v>
      </c>
    </row>
    <row r="340" spans="1:2" hidden="1">
      <c r="A340" s="19" t="s">
        <v>14</v>
      </c>
      <c r="B340" s="22">
        <v>0</v>
      </c>
    </row>
    <row r="341" spans="1:2">
      <c r="A341" s="23" t="s">
        <v>171</v>
      </c>
      <c r="B341" s="98">
        <v>80</v>
      </c>
    </row>
    <row r="342" spans="1:2" hidden="1">
      <c r="A342" s="19" t="s">
        <v>172</v>
      </c>
      <c r="B342" s="22">
        <v>0</v>
      </c>
    </row>
    <row r="343" spans="1:2" hidden="1">
      <c r="A343" s="19" t="s">
        <v>173</v>
      </c>
      <c r="B343" s="22">
        <v>0</v>
      </c>
    </row>
    <row r="344" spans="1:2" hidden="1">
      <c r="A344" s="19" t="s">
        <v>21</v>
      </c>
      <c r="B344" s="22">
        <v>0</v>
      </c>
    </row>
    <row r="345" spans="1:2" hidden="1">
      <c r="A345" s="19" t="s">
        <v>174</v>
      </c>
      <c r="B345" s="22">
        <v>0</v>
      </c>
    </row>
    <row r="346" spans="1:2">
      <c r="A346" s="25" t="s">
        <v>175</v>
      </c>
      <c r="B346" s="98">
        <f>SUM(B347:B361)</f>
        <v>1510</v>
      </c>
    </row>
    <row r="347" spans="1:2">
      <c r="A347" s="23" t="s">
        <v>12</v>
      </c>
      <c r="B347" s="98">
        <v>815</v>
      </c>
    </row>
    <row r="348" spans="1:2">
      <c r="A348" s="23" t="s">
        <v>13</v>
      </c>
      <c r="B348" s="98">
        <v>112</v>
      </c>
    </row>
    <row r="349" spans="1:2" hidden="1">
      <c r="A349" s="19" t="s">
        <v>14</v>
      </c>
      <c r="B349" s="22">
        <v>0</v>
      </c>
    </row>
    <row r="350" spans="1:2">
      <c r="A350" s="23" t="s">
        <v>176</v>
      </c>
      <c r="B350" s="98">
        <v>24</v>
      </c>
    </row>
    <row r="351" spans="1:2">
      <c r="A351" s="23" t="s">
        <v>177</v>
      </c>
      <c r="B351" s="98">
        <v>88</v>
      </c>
    </row>
    <row r="352" spans="1:2" hidden="1">
      <c r="A352" s="19" t="s">
        <v>178</v>
      </c>
      <c r="B352" s="22">
        <v>0</v>
      </c>
    </row>
    <row r="353" spans="1:2">
      <c r="A353" s="23" t="s">
        <v>179</v>
      </c>
      <c r="B353" s="98">
        <v>64</v>
      </c>
    </row>
    <row r="354" spans="1:2" hidden="1">
      <c r="A354" s="19" t="s">
        <v>1313</v>
      </c>
      <c r="B354" s="22">
        <v>0</v>
      </c>
    </row>
    <row r="355" spans="1:2" hidden="1">
      <c r="A355" s="19" t="s">
        <v>180</v>
      </c>
      <c r="B355" s="22">
        <v>0</v>
      </c>
    </row>
    <row r="356" spans="1:2">
      <c r="A356" s="23" t="s">
        <v>181</v>
      </c>
      <c r="B356" s="98">
        <v>204</v>
      </c>
    </row>
    <row r="357" spans="1:2" hidden="1">
      <c r="A357" s="19" t="s">
        <v>182</v>
      </c>
      <c r="B357" s="22">
        <v>0</v>
      </c>
    </row>
    <row r="358" spans="1:2" hidden="1">
      <c r="A358" s="19" t="s">
        <v>32</v>
      </c>
      <c r="B358" s="22">
        <v>0</v>
      </c>
    </row>
    <row r="359" spans="1:2">
      <c r="A359" s="23" t="s">
        <v>55</v>
      </c>
      <c r="B359" s="98">
        <v>7</v>
      </c>
    </row>
    <row r="360" spans="1:2">
      <c r="A360" s="23" t="s">
        <v>21</v>
      </c>
      <c r="B360" s="98">
        <v>67</v>
      </c>
    </row>
    <row r="361" spans="1:2">
      <c r="A361" s="23" t="s">
        <v>183</v>
      </c>
      <c r="B361" s="98">
        <v>129</v>
      </c>
    </row>
    <row r="362" spans="1:2" hidden="1">
      <c r="A362" s="21" t="s">
        <v>184</v>
      </c>
      <c r="B362" s="20">
        <f>SUM(B363:B371)</f>
        <v>0</v>
      </c>
    </row>
    <row r="363" spans="1:2" hidden="1">
      <c r="A363" s="19" t="s">
        <v>12</v>
      </c>
      <c r="B363" s="22">
        <v>0</v>
      </c>
    </row>
    <row r="364" spans="1:2" hidden="1">
      <c r="A364" s="19" t="s">
        <v>13</v>
      </c>
      <c r="B364" s="22">
        <v>0</v>
      </c>
    </row>
    <row r="365" spans="1:2" hidden="1">
      <c r="A365" s="19" t="s">
        <v>14</v>
      </c>
      <c r="B365" s="22">
        <v>0</v>
      </c>
    </row>
    <row r="366" spans="1:2" hidden="1">
      <c r="A366" s="19" t="s">
        <v>185</v>
      </c>
      <c r="B366" s="22">
        <v>0</v>
      </c>
    </row>
    <row r="367" spans="1:2" hidden="1">
      <c r="A367" s="19" t="s">
        <v>186</v>
      </c>
      <c r="B367" s="22">
        <v>0</v>
      </c>
    </row>
    <row r="368" spans="1:2" hidden="1">
      <c r="A368" s="19" t="s">
        <v>187</v>
      </c>
      <c r="B368" s="22">
        <v>0</v>
      </c>
    </row>
    <row r="369" spans="1:2" hidden="1">
      <c r="A369" s="19" t="s">
        <v>55</v>
      </c>
      <c r="B369" s="22">
        <v>0</v>
      </c>
    </row>
    <row r="370" spans="1:2" hidden="1">
      <c r="A370" s="19" t="s">
        <v>21</v>
      </c>
      <c r="B370" s="22">
        <v>0</v>
      </c>
    </row>
    <row r="371" spans="1:2" hidden="1">
      <c r="A371" s="19" t="s">
        <v>188</v>
      </c>
      <c r="B371" s="22">
        <v>0</v>
      </c>
    </row>
    <row r="372" spans="1:2" hidden="1">
      <c r="A372" s="21" t="s">
        <v>189</v>
      </c>
      <c r="B372" s="20">
        <f>SUM(B373:B381)</f>
        <v>0</v>
      </c>
    </row>
    <row r="373" spans="1:2" hidden="1">
      <c r="A373" s="19" t="s">
        <v>12</v>
      </c>
      <c r="B373" s="22">
        <v>0</v>
      </c>
    </row>
    <row r="374" spans="1:2" hidden="1">
      <c r="A374" s="19" t="s">
        <v>13</v>
      </c>
      <c r="B374" s="22">
        <v>0</v>
      </c>
    </row>
    <row r="375" spans="1:2" hidden="1">
      <c r="A375" s="19" t="s">
        <v>14</v>
      </c>
      <c r="B375" s="22">
        <v>0</v>
      </c>
    </row>
    <row r="376" spans="1:2" hidden="1">
      <c r="A376" s="19" t="s">
        <v>190</v>
      </c>
      <c r="B376" s="22">
        <v>0</v>
      </c>
    </row>
    <row r="377" spans="1:2" hidden="1">
      <c r="A377" s="19" t="s">
        <v>191</v>
      </c>
      <c r="B377" s="22">
        <v>0</v>
      </c>
    </row>
    <row r="378" spans="1:2" hidden="1">
      <c r="A378" s="19" t="s">
        <v>192</v>
      </c>
      <c r="B378" s="22">
        <v>0</v>
      </c>
    </row>
    <row r="379" spans="1:2" hidden="1">
      <c r="A379" s="19" t="s">
        <v>55</v>
      </c>
      <c r="B379" s="22">
        <v>0</v>
      </c>
    </row>
    <row r="380" spans="1:2" hidden="1">
      <c r="A380" s="19" t="s">
        <v>21</v>
      </c>
      <c r="B380" s="22">
        <v>0</v>
      </c>
    </row>
    <row r="381" spans="1:2" hidden="1">
      <c r="A381" s="19" t="s">
        <v>193</v>
      </c>
      <c r="B381" s="22">
        <v>0</v>
      </c>
    </row>
    <row r="382" spans="1:2" hidden="1">
      <c r="A382" s="21" t="s">
        <v>194</v>
      </c>
      <c r="B382" s="20">
        <f>SUM(B383:B389)</f>
        <v>0</v>
      </c>
    </row>
    <row r="383" spans="1:2" hidden="1">
      <c r="A383" s="19" t="s">
        <v>12</v>
      </c>
      <c r="B383" s="22">
        <v>0</v>
      </c>
    </row>
    <row r="384" spans="1:2" hidden="1">
      <c r="A384" s="19" t="s">
        <v>13</v>
      </c>
      <c r="B384" s="22">
        <v>0</v>
      </c>
    </row>
    <row r="385" spans="1:2" hidden="1">
      <c r="A385" s="19" t="s">
        <v>14</v>
      </c>
      <c r="B385" s="22">
        <v>0</v>
      </c>
    </row>
    <row r="386" spans="1:2" hidden="1">
      <c r="A386" s="19" t="s">
        <v>195</v>
      </c>
      <c r="B386" s="22">
        <v>0</v>
      </c>
    </row>
    <row r="387" spans="1:2" hidden="1">
      <c r="A387" s="19" t="s">
        <v>196</v>
      </c>
      <c r="B387" s="22">
        <v>0</v>
      </c>
    </row>
    <row r="388" spans="1:2" hidden="1">
      <c r="A388" s="19" t="s">
        <v>21</v>
      </c>
      <c r="B388" s="22">
        <v>0</v>
      </c>
    </row>
    <row r="389" spans="1:2" hidden="1">
      <c r="A389" s="19" t="s">
        <v>197</v>
      </c>
      <c r="B389" s="22">
        <v>0</v>
      </c>
    </row>
    <row r="390" spans="1:2" hidden="1">
      <c r="A390" s="21" t="s">
        <v>198</v>
      </c>
      <c r="B390" s="20">
        <f>SUM(B391:B395)</f>
        <v>0</v>
      </c>
    </row>
    <row r="391" spans="1:2" hidden="1">
      <c r="A391" s="19" t="s">
        <v>12</v>
      </c>
      <c r="B391" s="22">
        <v>0</v>
      </c>
    </row>
    <row r="392" spans="1:2" hidden="1">
      <c r="A392" s="19" t="s">
        <v>13</v>
      </c>
      <c r="B392" s="22">
        <v>0</v>
      </c>
    </row>
    <row r="393" spans="1:2" hidden="1">
      <c r="A393" s="19" t="s">
        <v>55</v>
      </c>
      <c r="B393" s="22">
        <v>0</v>
      </c>
    </row>
    <row r="394" spans="1:2" hidden="1">
      <c r="A394" s="19" t="s">
        <v>1314</v>
      </c>
      <c r="B394" s="22">
        <v>0</v>
      </c>
    </row>
    <row r="395" spans="1:2" hidden="1">
      <c r="A395" s="19" t="s">
        <v>199</v>
      </c>
      <c r="B395" s="22">
        <v>0</v>
      </c>
    </row>
    <row r="396" spans="1:2">
      <c r="A396" s="25" t="s">
        <v>998</v>
      </c>
      <c r="B396" s="98">
        <f>B397</f>
        <v>203</v>
      </c>
    </row>
    <row r="397" spans="1:2">
      <c r="A397" s="23" t="s">
        <v>999</v>
      </c>
      <c r="B397" s="98">
        <v>203</v>
      </c>
    </row>
    <row r="398" spans="1:2">
      <c r="A398" s="25" t="s">
        <v>1000</v>
      </c>
      <c r="B398" s="98">
        <f>SUM(B399,B404,B413,B420,B426,B430,B434,B438,B444,B451)</f>
        <v>107251</v>
      </c>
    </row>
    <row r="399" spans="1:2">
      <c r="A399" s="25" t="s">
        <v>200</v>
      </c>
      <c r="B399" s="98">
        <f>SUM(B400:B403)</f>
        <v>1401</v>
      </c>
    </row>
    <row r="400" spans="1:2">
      <c r="A400" s="23" t="s">
        <v>12</v>
      </c>
      <c r="B400" s="98">
        <v>322</v>
      </c>
    </row>
    <row r="401" spans="1:2" hidden="1">
      <c r="A401" s="19" t="s">
        <v>13</v>
      </c>
      <c r="B401" s="22">
        <v>0</v>
      </c>
    </row>
    <row r="402" spans="1:2" hidden="1">
      <c r="A402" s="19" t="s">
        <v>14</v>
      </c>
      <c r="B402" s="22">
        <v>0</v>
      </c>
    </row>
    <row r="403" spans="1:2">
      <c r="A403" s="23" t="s">
        <v>201</v>
      </c>
      <c r="B403" s="98">
        <v>1079</v>
      </c>
    </row>
    <row r="404" spans="1:2">
      <c r="A404" s="25" t="s">
        <v>202</v>
      </c>
      <c r="B404" s="98">
        <f>SUM(B405:B412)</f>
        <v>98764</v>
      </c>
    </row>
    <row r="405" spans="1:2">
      <c r="A405" s="23" t="s">
        <v>203</v>
      </c>
      <c r="B405" s="98">
        <v>5040</v>
      </c>
    </row>
    <row r="406" spans="1:2">
      <c r="A406" s="23" t="s">
        <v>204</v>
      </c>
      <c r="B406" s="98">
        <v>47096</v>
      </c>
    </row>
    <row r="407" spans="1:2">
      <c r="A407" s="23" t="s">
        <v>205</v>
      </c>
      <c r="B407" s="98">
        <v>30606</v>
      </c>
    </row>
    <row r="408" spans="1:2">
      <c r="A408" s="23" t="s">
        <v>206</v>
      </c>
      <c r="B408" s="98">
        <v>15920</v>
      </c>
    </row>
    <row r="409" spans="1:2">
      <c r="A409" s="23" t="s">
        <v>207</v>
      </c>
      <c r="B409" s="98">
        <v>95</v>
      </c>
    </row>
    <row r="410" spans="1:2" hidden="1">
      <c r="A410" s="19" t="s">
        <v>208</v>
      </c>
      <c r="B410" s="22">
        <v>0</v>
      </c>
    </row>
    <row r="411" spans="1:2" hidden="1">
      <c r="A411" s="19" t="s">
        <v>209</v>
      </c>
      <c r="B411" s="22">
        <v>0</v>
      </c>
    </row>
    <row r="412" spans="1:2">
      <c r="A412" s="23" t="s">
        <v>210</v>
      </c>
      <c r="B412" s="98">
        <v>7</v>
      </c>
    </row>
    <row r="413" spans="1:2">
      <c r="A413" s="25" t="s">
        <v>211</v>
      </c>
      <c r="B413" s="98">
        <f>SUM(B414:B419)</f>
        <v>5083</v>
      </c>
    </row>
    <row r="414" spans="1:2" hidden="1">
      <c r="A414" s="19" t="s">
        <v>212</v>
      </c>
      <c r="B414" s="22">
        <v>0</v>
      </c>
    </row>
    <row r="415" spans="1:2">
      <c r="A415" s="23" t="s">
        <v>213</v>
      </c>
      <c r="B415" s="98">
        <v>1265</v>
      </c>
    </row>
    <row r="416" spans="1:2" hidden="1">
      <c r="A416" s="19" t="s">
        <v>214</v>
      </c>
      <c r="B416" s="22">
        <v>0</v>
      </c>
    </row>
    <row r="417" spans="1:2">
      <c r="A417" s="23" t="s">
        <v>215</v>
      </c>
      <c r="B417" s="98">
        <v>3713</v>
      </c>
    </row>
    <row r="418" spans="1:2" hidden="1">
      <c r="A418" s="19" t="s">
        <v>216</v>
      </c>
      <c r="B418" s="22">
        <v>0</v>
      </c>
    </row>
    <row r="419" spans="1:2">
      <c r="A419" s="23" t="s">
        <v>217</v>
      </c>
      <c r="B419" s="98">
        <v>105</v>
      </c>
    </row>
    <row r="420" spans="1:2" hidden="1">
      <c r="A420" s="21" t="s">
        <v>218</v>
      </c>
      <c r="B420" s="20">
        <f>SUM(B421:B425)</f>
        <v>0</v>
      </c>
    </row>
    <row r="421" spans="1:2" hidden="1">
      <c r="A421" s="19" t="s">
        <v>219</v>
      </c>
      <c r="B421" s="22">
        <v>0</v>
      </c>
    </row>
    <row r="422" spans="1:2" hidden="1">
      <c r="A422" s="19" t="s">
        <v>220</v>
      </c>
      <c r="B422" s="22">
        <v>0</v>
      </c>
    </row>
    <row r="423" spans="1:2" hidden="1">
      <c r="A423" s="19" t="s">
        <v>221</v>
      </c>
      <c r="B423" s="22">
        <v>0</v>
      </c>
    </row>
    <row r="424" spans="1:2" hidden="1">
      <c r="A424" s="19" t="s">
        <v>222</v>
      </c>
      <c r="B424" s="22">
        <v>0</v>
      </c>
    </row>
    <row r="425" spans="1:2" hidden="1">
      <c r="A425" s="19" t="s">
        <v>223</v>
      </c>
      <c r="B425" s="22">
        <v>0</v>
      </c>
    </row>
    <row r="426" spans="1:2" hidden="1">
      <c r="A426" s="21" t="s">
        <v>224</v>
      </c>
      <c r="B426" s="20">
        <f>SUM(B427:B429)</f>
        <v>0</v>
      </c>
    </row>
    <row r="427" spans="1:2" hidden="1">
      <c r="A427" s="19" t="s">
        <v>225</v>
      </c>
      <c r="B427" s="22">
        <v>0</v>
      </c>
    </row>
    <row r="428" spans="1:2" hidden="1">
      <c r="A428" s="19" t="s">
        <v>226</v>
      </c>
      <c r="B428" s="22">
        <v>0</v>
      </c>
    </row>
    <row r="429" spans="1:2" hidden="1">
      <c r="A429" s="19" t="s">
        <v>227</v>
      </c>
      <c r="B429" s="22">
        <v>0</v>
      </c>
    </row>
    <row r="430" spans="1:2" hidden="1">
      <c r="A430" s="21" t="s">
        <v>228</v>
      </c>
      <c r="B430" s="20">
        <f>SUM(B431:B433)</f>
        <v>0</v>
      </c>
    </row>
    <row r="431" spans="1:2" hidden="1">
      <c r="A431" s="19" t="s">
        <v>229</v>
      </c>
      <c r="B431" s="22">
        <v>0</v>
      </c>
    </row>
    <row r="432" spans="1:2" hidden="1">
      <c r="A432" s="19" t="s">
        <v>230</v>
      </c>
      <c r="B432" s="22">
        <v>0</v>
      </c>
    </row>
    <row r="433" spans="1:2" hidden="1">
      <c r="A433" s="19" t="s">
        <v>231</v>
      </c>
      <c r="B433" s="22">
        <v>0</v>
      </c>
    </row>
    <row r="434" spans="1:2">
      <c r="A434" s="25" t="s">
        <v>232</v>
      </c>
      <c r="B434" s="98">
        <f>SUM(B435:B437)</f>
        <v>443</v>
      </c>
    </row>
    <row r="435" spans="1:2">
      <c r="A435" s="23" t="s">
        <v>233</v>
      </c>
      <c r="B435" s="98">
        <v>367</v>
      </c>
    </row>
    <row r="436" spans="1:2" hidden="1">
      <c r="A436" s="19" t="s">
        <v>234</v>
      </c>
      <c r="B436" s="22">
        <v>0</v>
      </c>
    </row>
    <row r="437" spans="1:2">
      <c r="A437" s="23" t="s">
        <v>235</v>
      </c>
      <c r="B437" s="98">
        <v>76</v>
      </c>
    </row>
    <row r="438" spans="1:2">
      <c r="A438" s="25" t="s">
        <v>236</v>
      </c>
      <c r="B438" s="98">
        <f>SUM(B439:B443)</f>
        <v>579</v>
      </c>
    </row>
    <row r="439" spans="1:2" hidden="1">
      <c r="A439" s="19" t="s">
        <v>237</v>
      </c>
      <c r="B439" s="22">
        <v>0</v>
      </c>
    </row>
    <row r="440" spans="1:2">
      <c r="A440" s="23" t="s">
        <v>238</v>
      </c>
      <c r="B440" s="98">
        <v>568</v>
      </c>
    </row>
    <row r="441" spans="1:2">
      <c r="A441" s="23" t="s">
        <v>239</v>
      </c>
      <c r="B441" s="98">
        <v>11</v>
      </c>
    </row>
    <row r="442" spans="1:2" hidden="1">
      <c r="A442" s="19" t="s">
        <v>240</v>
      </c>
      <c r="B442" s="22">
        <v>0</v>
      </c>
    </row>
    <row r="443" spans="1:2" hidden="1">
      <c r="A443" s="19" t="s">
        <v>241</v>
      </c>
      <c r="B443" s="22">
        <v>0</v>
      </c>
    </row>
    <row r="444" spans="1:2">
      <c r="A444" s="25" t="s">
        <v>242</v>
      </c>
      <c r="B444" s="98">
        <f>SUM(B445:B450)</f>
        <v>981</v>
      </c>
    </row>
    <row r="445" spans="1:2" hidden="1">
      <c r="A445" s="19" t="s">
        <v>243</v>
      </c>
      <c r="B445" s="22">
        <v>0</v>
      </c>
    </row>
    <row r="446" spans="1:2" hidden="1">
      <c r="A446" s="19" t="s">
        <v>244</v>
      </c>
      <c r="B446" s="22">
        <v>0</v>
      </c>
    </row>
    <row r="447" spans="1:2" hidden="1">
      <c r="A447" s="19" t="s">
        <v>245</v>
      </c>
      <c r="B447" s="22">
        <v>0</v>
      </c>
    </row>
    <row r="448" spans="1:2" hidden="1">
      <c r="A448" s="19" t="s">
        <v>246</v>
      </c>
      <c r="B448" s="22">
        <v>0</v>
      </c>
    </row>
    <row r="449" spans="1:2" hidden="1">
      <c r="A449" s="19" t="s">
        <v>247</v>
      </c>
      <c r="B449" s="22">
        <v>0</v>
      </c>
    </row>
    <row r="450" spans="1:2">
      <c r="A450" s="23" t="s">
        <v>248</v>
      </c>
      <c r="B450" s="98">
        <v>981</v>
      </c>
    </row>
    <row r="451" spans="1:2" hidden="1">
      <c r="A451" s="21" t="s">
        <v>249</v>
      </c>
      <c r="B451" s="20">
        <f>B452</f>
        <v>0</v>
      </c>
    </row>
    <row r="452" spans="1:2" hidden="1">
      <c r="A452" s="19" t="s">
        <v>250</v>
      </c>
      <c r="B452" s="22">
        <v>0</v>
      </c>
    </row>
    <row r="453" spans="1:2">
      <c r="A453" s="25" t="s">
        <v>1001</v>
      </c>
      <c r="B453" s="98">
        <f>SUM(B454,B459,B468,B474,B480,B485,B490,B497,B501,B504)</f>
        <v>1036</v>
      </c>
    </row>
    <row r="454" spans="1:2">
      <c r="A454" s="25" t="s">
        <v>251</v>
      </c>
      <c r="B454" s="98">
        <f>SUM(B455:B458)</f>
        <v>185</v>
      </c>
    </row>
    <row r="455" spans="1:2">
      <c r="A455" s="23" t="s">
        <v>12</v>
      </c>
      <c r="B455" s="98">
        <v>92</v>
      </c>
    </row>
    <row r="456" spans="1:2" hidden="1">
      <c r="A456" s="19" t="s">
        <v>13</v>
      </c>
      <c r="B456" s="22">
        <v>0</v>
      </c>
    </row>
    <row r="457" spans="1:2" hidden="1">
      <c r="A457" s="19" t="s">
        <v>14</v>
      </c>
      <c r="B457" s="22">
        <v>0</v>
      </c>
    </row>
    <row r="458" spans="1:2">
      <c r="A458" s="23" t="s">
        <v>252</v>
      </c>
      <c r="B458" s="98">
        <v>93</v>
      </c>
    </row>
    <row r="459" spans="1:2" hidden="1">
      <c r="A459" s="21" t="s">
        <v>253</v>
      </c>
      <c r="B459" s="20">
        <f>SUM(B460:B467)</f>
        <v>0</v>
      </c>
    </row>
    <row r="460" spans="1:2" hidden="1">
      <c r="A460" s="19" t="s">
        <v>254</v>
      </c>
      <c r="B460" s="22">
        <v>0</v>
      </c>
    </row>
    <row r="461" spans="1:2" hidden="1">
      <c r="A461" s="19" t="s">
        <v>255</v>
      </c>
      <c r="B461" s="22">
        <v>0</v>
      </c>
    </row>
    <row r="462" spans="1:2" hidden="1">
      <c r="A462" s="19" t="s">
        <v>256</v>
      </c>
      <c r="B462" s="22">
        <v>0</v>
      </c>
    </row>
    <row r="463" spans="1:2" hidden="1">
      <c r="A463" s="19" t="s">
        <v>257</v>
      </c>
      <c r="B463" s="22">
        <v>0</v>
      </c>
    </row>
    <row r="464" spans="1:2" hidden="1">
      <c r="A464" s="19" t="s">
        <v>258</v>
      </c>
      <c r="B464" s="22">
        <v>0</v>
      </c>
    </row>
    <row r="465" spans="1:2" hidden="1">
      <c r="A465" s="19" t="s">
        <v>259</v>
      </c>
      <c r="B465" s="22">
        <v>0</v>
      </c>
    </row>
    <row r="466" spans="1:2" hidden="1">
      <c r="A466" s="19" t="s">
        <v>260</v>
      </c>
      <c r="B466" s="22">
        <v>0</v>
      </c>
    </row>
    <row r="467" spans="1:2" hidden="1">
      <c r="A467" s="19" t="s">
        <v>261</v>
      </c>
      <c r="B467" s="22">
        <v>0</v>
      </c>
    </row>
    <row r="468" spans="1:2" hidden="1">
      <c r="A468" s="21" t="s">
        <v>262</v>
      </c>
      <c r="B468" s="20">
        <f>SUM(B469:B473)</f>
        <v>0</v>
      </c>
    </row>
    <row r="469" spans="1:2" hidden="1">
      <c r="A469" s="19" t="s">
        <v>254</v>
      </c>
      <c r="B469" s="22">
        <v>0</v>
      </c>
    </row>
    <row r="470" spans="1:2" hidden="1">
      <c r="A470" s="19" t="s">
        <v>263</v>
      </c>
      <c r="B470" s="22">
        <v>0</v>
      </c>
    </row>
    <row r="471" spans="1:2" hidden="1">
      <c r="A471" s="19" t="s">
        <v>264</v>
      </c>
      <c r="B471" s="22">
        <v>0</v>
      </c>
    </row>
    <row r="472" spans="1:2" hidden="1">
      <c r="A472" s="19" t="s">
        <v>265</v>
      </c>
      <c r="B472" s="22">
        <v>0</v>
      </c>
    </row>
    <row r="473" spans="1:2" hidden="1">
      <c r="A473" s="19" t="s">
        <v>266</v>
      </c>
      <c r="B473" s="22">
        <v>0</v>
      </c>
    </row>
    <row r="474" spans="1:2" hidden="1">
      <c r="A474" s="21" t="s">
        <v>267</v>
      </c>
      <c r="B474" s="20">
        <f>SUM(B475:B479)</f>
        <v>0</v>
      </c>
    </row>
    <row r="475" spans="1:2" hidden="1">
      <c r="A475" s="19" t="s">
        <v>254</v>
      </c>
      <c r="B475" s="22">
        <v>0</v>
      </c>
    </row>
    <row r="476" spans="1:2" hidden="1">
      <c r="A476" s="19" t="s">
        <v>268</v>
      </c>
      <c r="B476" s="22">
        <v>0</v>
      </c>
    </row>
    <row r="477" spans="1:2" hidden="1">
      <c r="A477" s="19" t="s">
        <v>269</v>
      </c>
      <c r="B477" s="22">
        <v>0</v>
      </c>
    </row>
    <row r="478" spans="1:2" hidden="1">
      <c r="A478" s="19" t="s">
        <v>270</v>
      </c>
      <c r="B478" s="22">
        <v>0</v>
      </c>
    </row>
    <row r="479" spans="1:2" hidden="1">
      <c r="A479" s="19" t="s">
        <v>271</v>
      </c>
      <c r="B479" s="22">
        <v>0</v>
      </c>
    </row>
    <row r="480" spans="1:2">
      <c r="A480" s="25" t="s">
        <v>272</v>
      </c>
      <c r="B480" s="98">
        <f>SUM(B481:B484)</f>
        <v>340</v>
      </c>
    </row>
    <row r="481" spans="1:2" hidden="1">
      <c r="A481" s="19" t="s">
        <v>254</v>
      </c>
      <c r="B481" s="22">
        <v>0</v>
      </c>
    </row>
    <row r="482" spans="1:2" hidden="1">
      <c r="A482" s="19" t="s">
        <v>273</v>
      </c>
      <c r="B482" s="22">
        <v>0</v>
      </c>
    </row>
    <row r="483" spans="1:2" hidden="1">
      <c r="A483" s="19" t="s">
        <v>274</v>
      </c>
      <c r="B483" s="22">
        <v>0</v>
      </c>
    </row>
    <row r="484" spans="1:2">
      <c r="A484" s="23" t="s">
        <v>275</v>
      </c>
      <c r="B484" s="98">
        <v>340</v>
      </c>
    </row>
    <row r="485" spans="1:2">
      <c r="A485" s="25" t="s">
        <v>276</v>
      </c>
      <c r="B485" s="98">
        <f>SUM(B486:B489)</f>
        <v>262</v>
      </c>
    </row>
    <row r="486" spans="1:2">
      <c r="A486" s="23" t="s">
        <v>277</v>
      </c>
      <c r="B486" s="98">
        <v>145</v>
      </c>
    </row>
    <row r="487" spans="1:2" hidden="1">
      <c r="A487" s="19" t="s">
        <v>278</v>
      </c>
      <c r="B487" s="22">
        <v>0</v>
      </c>
    </row>
    <row r="488" spans="1:2" hidden="1">
      <c r="A488" s="19" t="s">
        <v>279</v>
      </c>
      <c r="B488" s="22">
        <v>0</v>
      </c>
    </row>
    <row r="489" spans="1:2">
      <c r="A489" s="23" t="s">
        <v>280</v>
      </c>
      <c r="B489" s="98">
        <v>117</v>
      </c>
    </row>
    <row r="490" spans="1:2">
      <c r="A490" s="25" t="s">
        <v>281</v>
      </c>
      <c r="B490" s="98">
        <f>SUM(B491:B496)</f>
        <v>149</v>
      </c>
    </row>
    <row r="491" spans="1:2">
      <c r="A491" s="23" t="s">
        <v>254</v>
      </c>
      <c r="B491" s="98">
        <v>102</v>
      </c>
    </row>
    <row r="492" spans="1:2" hidden="1">
      <c r="A492" s="19" t="s">
        <v>282</v>
      </c>
      <c r="B492" s="22">
        <v>0</v>
      </c>
    </row>
    <row r="493" spans="1:2" hidden="1">
      <c r="A493" s="19" t="s">
        <v>283</v>
      </c>
      <c r="B493" s="22">
        <v>0</v>
      </c>
    </row>
    <row r="494" spans="1:2" hidden="1">
      <c r="A494" s="19" t="s">
        <v>284</v>
      </c>
      <c r="B494" s="22">
        <v>0</v>
      </c>
    </row>
    <row r="495" spans="1:2" hidden="1">
      <c r="A495" s="19" t="s">
        <v>285</v>
      </c>
      <c r="B495" s="22">
        <v>0</v>
      </c>
    </row>
    <row r="496" spans="1:2">
      <c r="A496" s="23" t="s">
        <v>286</v>
      </c>
      <c r="B496" s="98">
        <v>47</v>
      </c>
    </row>
    <row r="497" spans="1:2" hidden="1">
      <c r="A497" s="21" t="s">
        <v>287</v>
      </c>
      <c r="B497" s="20">
        <f>SUM(B498:B500)</f>
        <v>0</v>
      </c>
    </row>
    <row r="498" spans="1:2" hidden="1">
      <c r="A498" s="19" t="s">
        <v>288</v>
      </c>
      <c r="B498" s="22">
        <v>0</v>
      </c>
    </row>
    <row r="499" spans="1:2" hidden="1">
      <c r="A499" s="19" t="s">
        <v>289</v>
      </c>
      <c r="B499" s="22">
        <v>0</v>
      </c>
    </row>
    <row r="500" spans="1:2" hidden="1">
      <c r="A500" s="19" t="s">
        <v>290</v>
      </c>
      <c r="B500" s="22">
        <v>0</v>
      </c>
    </row>
    <row r="501" spans="1:2" hidden="1">
      <c r="A501" s="21" t="s">
        <v>291</v>
      </c>
      <c r="B501" s="20">
        <f>B502+B503</f>
        <v>0</v>
      </c>
    </row>
    <row r="502" spans="1:2" hidden="1">
      <c r="A502" s="19" t="s">
        <v>292</v>
      </c>
      <c r="B502" s="22">
        <v>0</v>
      </c>
    </row>
    <row r="503" spans="1:2" hidden="1">
      <c r="A503" s="19" t="s">
        <v>293</v>
      </c>
      <c r="B503" s="22">
        <v>0</v>
      </c>
    </row>
    <row r="504" spans="1:2">
      <c r="A504" s="25" t="s">
        <v>294</v>
      </c>
      <c r="B504" s="98">
        <f>SUM(B505:B508)</f>
        <v>100</v>
      </c>
    </row>
    <row r="505" spans="1:2" hidden="1">
      <c r="A505" s="19" t="s">
        <v>295</v>
      </c>
      <c r="B505" s="22">
        <v>0</v>
      </c>
    </row>
    <row r="506" spans="1:2" hidden="1">
      <c r="A506" s="19" t="s">
        <v>296</v>
      </c>
      <c r="B506" s="22">
        <v>0</v>
      </c>
    </row>
    <row r="507" spans="1:2" hidden="1">
      <c r="A507" s="19" t="s">
        <v>297</v>
      </c>
      <c r="B507" s="22">
        <v>0</v>
      </c>
    </row>
    <row r="508" spans="1:2">
      <c r="A508" s="23" t="s">
        <v>298</v>
      </c>
      <c r="B508" s="98">
        <v>100</v>
      </c>
    </row>
    <row r="509" spans="1:2">
      <c r="A509" s="25" t="s">
        <v>1315</v>
      </c>
      <c r="B509" s="98">
        <f>SUM(B510,B526,B534,B545,B554,B561)</f>
        <v>7284</v>
      </c>
    </row>
    <row r="510" spans="1:2">
      <c r="A510" s="25" t="s">
        <v>1316</v>
      </c>
      <c r="B510" s="98">
        <f>SUM(B511:B525)</f>
        <v>4847</v>
      </c>
    </row>
    <row r="511" spans="1:2">
      <c r="A511" s="23" t="s">
        <v>12</v>
      </c>
      <c r="B511" s="98">
        <v>830</v>
      </c>
    </row>
    <row r="512" spans="1:2" hidden="1">
      <c r="A512" s="19" t="s">
        <v>13</v>
      </c>
      <c r="B512" s="22">
        <v>0</v>
      </c>
    </row>
    <row r="513" spans="1:2" hidden="1">
      <c r="A513" s="19" t="s">
        <v>14</v>
      </c>
      <c r="B513" s="22">
        <v>0</v>
      </c>
    </row>
    <row r="514" spans="1:2">
      <c r="A514" s="23" t="s">
        <v>299</v>
      </c>
      <c r="B514" s="98">
        <v>103</v>
      </c>
    </row>
    <row r="515" spans="1:2" hidden="1">
      <c r="A515" s="19" t="s">
        <v>300</v>
      </c>
      <c r="B515" s="22">
        <v>0</v>
      </c>
    </row>
    <row r="516" spans="1:2" hidden="1">
      <c r="A516" s="19" t="s">
        <v>301</v>
      </c>
      <c r="B516" s="22">
        <v>0</v>
      </c>
    </row>
    <row r="517" spans="1:2" hidden="1">
      <c r="A517" s="19" t="s">
        <v>302</v>
      </c>
      <c r="B517" s="22">
        <v>0</v>
      </c>
    </row>
    <row r="518" spans="1:2">
      <c r="A518" s="23" t="s">
        <v>303</v>
      </c>
      <c r="B518" s="98">
        <v>125</v>
      </c>
    </row>
    <row r="519" spans="1:2">
      <c r="A519" s="23" t="s">
        <v>304</v>
      </c>
      <c r="B519" s="98">
        <v>1760</v>
      </c>
    </row>
    <row r="520" spans="1:2" hidden="1">
      <c r="A520" s="19" t="s">
        <v>1317</v>
      </c>
      <c r="B520" s="22">
        <v>0</v>
      </c>
    </row>
    <row r="521" spans="1:2">
      <c r="A521" s="23" t="s">
        <v>305</v>
      </c>
      <c r="B521" s="98">
        <v>22</v>
      </c>
    </row>
    <row r="522" spans="1:2">
      <c r="A522" s="23" t="s">
        <v>1318</v>
      </c>
      <c r="B522" s="98">
        <v>122</v>
      </c>
    </row>
    <row r="523" spans="1:2" hidden="1">
      <c r="A523" s="19" t="s">
        <v>736</v>
      </c>
      <c r="B523" s="22">
        <v>0</v>
      </c>
    </row>
    <row r="524" spans="1:2" hidden="1">
      <c r="A524" s="19" t="s">
        <v>737</v>
      </c>
      <c r="B524" s="22">
        <v>0</v>
      </c>
    </row>
    <row r="525" spans="1:2">
      <c r="A525" s="23" t="s">
        <v>1319</v>
      </c>
      <c r="B525" s="98">
        <v>1885</v>
      </c>
    </row>
    <row r="526" spans="1:2">
      <c r="A526" s="25" t="s">
        <v>306</v>
      </c>
      <c r="B526" s="98">
        <f>SUM(B527:B533)</f>
        <v>1804</v>
      </c>
    </row>
    <row r="527" spans="1:2" hidden="1">
      <c r="A527" s="19" t="s">
        <v>12</v>
      </c>
      <c r="B527" s="22">
        <v>0</v>
      </c>
    </row>
    <row r="528" spans="1:2" hidden="1">
      <c r="A528" s="19" t="s">
        <v>13</v>
      </c>
      <c r="B528" s="22">
        <v>0</v>
      </c>
    </row>
    <row r="529" spans="1:2" hidden="1">
      <c r="A529" s="19" t="s">
        <v>14</v>
      </c>
      <c r="B529" s="22">
        <v>0</v>
      </c>
    </row>
    <row r="530" spans="1:2">
      <c r="A530" s="23" t="s">
        <v>307</v>
      </c>
      <c r="B530" s="98">
        <v>359</v>
      </c>
    </row>
    <row r="531" spans="1:2">
      <c r="A531" s="23" t="s">
        <v>308</v>
      </c>
      <c r="B531" s="98">
        <v>726</v>
      </c>
    </row>
    <row r="532" spans="1:2" hidden="1">
      <c r="A532" s="19" t="s">
        <v>309</v>
      </c>
      <c r="B532" s="22">
        <v>0</v>
      </c>
    </row>
    <row r="533" spans="1:2">
      <c r="A533" s="23" t="s">
        <v>310</v>
      </c>
      <c r="B533" s="98">
        <v>719</v>
      </c>
    </row>
    <row r="534" spans="1:2">
      <c r="A534" s="25" t="s">
        <v>311</v>
      </c>
      <c r="B534" s="98">
        <f>SUM(B535:B544)</f>
        <v>39</v>
      </c>
    </row>
    <row r="535" spans="1:2" hidden="1">
      <c r="A535" s="19" t="s">
        <v>12</v>
      </c>
      <c r="B535" s="22">
        <v>0</v>
      </c>
    </row>
    <row r="536" spans="1:2" hidden="1">
      <c r="A536" s="19" t="s">
        <v>13</v>
      </c>
      <c r="B536" s="22">
        <v>0</v>
      </c>
    </row>
    <row r="537" spans="1:2" hidden="1">
      <c r="A537" s="19" t="s">
        <v>14</v>
      </c>
      <c r="B537" s="22">
        <v>0</v>
      </c>
    </row>
    <row r="538" spans="1:2" hidden="1">
      <c r="A538" s="19" t="s">
        <v>312</v>
      </c>
      <c r="B538" s="22">
        <v>0</v>
      </c>
    </row>
    <row r="539" spans="1:2" hidden="1">
      <c r="A539" s="19" t="s">
        <v>313</v>
      </c>
      <c r="B539" s="22">
        <v>0</v>
      </c>
    </row>
    <row r="540" spans="1:2" hidden="1">
      <c r="A540" s="19" t="s">
        <v>314</v>
      </c>
      <c r="B540" s="22">
        <v>0</v>
      </c>
    </row>
    <row r="541" spans="1:2">
      <c r="A541" s="23" t="s">
        <v>315</v>
      </c>
      <c r="B541" s="98">
        <v>39</v>
      </c>
    </row>
    <row r="542" spans="1:2" hidden="1">
      <c r="A542" s="19" t="s">
        <v>316</v>
      </c>
      <c r="B542" s="22">
        <v>0</v>
      </c>
    </row>
    <row r="543" spans="1:2" hidden="1">
      <c r="A543" s="19" t="s">
        <v>317</v>
      </c>
      <c r="B543" s="22">
        <v>0</v>
      </c>
    </row>
    <row r="544" spans="1:2" hidden="1">
      <c r="A544" s="19" t="s">
        <v>318</v>
      </c>
      <c r="B544" s="22">
        <v>0</v>
      </c>
    </row>
    <row r="545" spans="1:2">
      <c r="A545" s="147" t="s">
        <v>1320</v>
      </c>
      <c r="B545" s="98">
        <f>SUM(B546:B553)</f>
        <v>75</v>
      </c>
    </row>
    <row r="546" spans="1:2" hidden="1">
      <c r="A546" s="145" t="s">
        <v>12</v>
      </c>
      <c r="B546" s="22">
        <v>0</v>
      </c>
    </row>
    <row r="547" spans="1:2" hidden="1">
      <c r="A547" s="145" t="s">
        <v>13</v>
      </c>
      <c r="B547" s="22">
        <v>0</v>
      </c>
    </row>
    <row r="548" spans="1:2" hidden="1">
      <c r="A548" s="145" t="s">
        <v>14</v>
      </c>
      <c r="B548" s="22">
        <v>0</v>
      </c>
    </row>
    <row r="549" spans="1:2" hidden="1">
      <c r="A549" s="145" t="s">
        <v>322</v>
      </c>
      <c r="B549" s="22">
        <v>0</v>
      </c>
    </row>
    <row r="550" spans="1:2" hidden="1">
      <c r="A550" s="145" t="s">
        <v>323</v>
      </c>
      <c r="B550" s="22">
        <v>0</v>
      </c>
    </row>
    <row r="551" spans="1:2" hidden="1">
      <c r="A551" s="145" t="s">
        <v>324</v>
      </c>
      <c r="B551" s="22">
        <v>0</v>
      </c>
    </row>
    <row r="552" spans="1:2" hidden="1">
      <c r="A552" s="145" t="s">
        <v>321</v>
      </c>
      <c r="B552" s="22">
        <v>0</v>
      </c>
    </row>
    <row r="553" spans="1:2">
      <c r="A553" s="139" t="s">
        <v>1321</v>
      </c>
      <c r="B553" s="98">
        <v>75</v>
      </c>
    </row>
    <row r="554" spans="1:2" hidden="1">
      <c r="A554" s="144" t="s">
        <v>1322</v>
      </c>
      <c r="B554" s="20">
        <f>SUM(B555:B560)</f>
        <v>0</v>
      </c>
    </row>
    <row r="555" spans="1:2" hidden="1">
      <c r="A555" s="145" t="s">
        <v>12</v>
      </c>
      <c r="B555" s="22">
        <v>0</v>
      </c>
    </row>
    <row r="556" spans="1:2" hidden="1">
      <c r="A556" s="145" t="s">
        <v>13</v>
      </c>
      <c r="B556" s="22">
        <v>0</v>
      </c>
    </row>
    <row r="557" spans="1:2" hidden="1">
      <c r="A557" s="145" t="s">
        <v>14</v>
      </c>
      <c r="B557" s="22">
        <v>0</v>
      </c>
    </row>
    <row r="558" spans="1:2" hidden="1">
      <c r="A558" s="145" t="s">
        <v>319</v>
      </c>
      <c r="B558" s="22">
        <v>0</v>
      </c>
    </row>
    <row r="559" spans="1:2" hidden="1">
      <c r="A559" s="145" t="s">
        <v>320</v>
      </c>
      <c r="B559" s="22">
        <v>0</v>
      </c>
    </row>
    <row r="560" spans="1:2" hidden="1">
      <c r="A560" s="145" t="s">
        <v>1323</v>
      </c>
      <c r="B560" s="22">
        <v>0</v>
      </c>
    </row>
    <row r="561" spans="1:2">
      <c r="A561" s="25" t="s">
        <v>325</v>
      </c>
      <c r="B561" s="98">
        <f>SUM(B562:B564)</f>
        <v>519</v>
      </c>
    </row>
    <row r="562" spans="1:2">
      <c r="A562" s="23" t="s">
        <v>326</v>
      </c>
      <c r="B562" s="98">
        <v>15</v>
      </c>
    </row>
    <row r="563" spans="1:2" hidden="1">
      <c r="A563" s="19" t="s">
        <v>327</v>
      </c>
      <c r="B563" s="22">
        <v>0</v>
      </c>
    </row>
    <row r="564" spans="1:2">
      <c r="A564" s="23" t="s">
        <v>328</v>
      </c>
      <c r="B564" s="98">
        <v>504</v>
      </c>
    </row>
    <row r="565" spans="1:2">
      <c r="A565" s="25" t="s">
        <v>1002</v>
      </c>
      <c r="B565" s="98">
        <f>SUM(B566,B580,B588,B590,B599,B603,B613,B621,B628,B635,B644,B649,B652,B655,B658,B661,B664,B668,B673,B681)</f>
        <v>69001</v>
      </c>
    </row>
    <row r="566" spans="1:2">
      <c r="A566" s="25" t="s">
        <v>329</v>
      </c>
      <c r="B566" s="98">
        <f>SUM(B567:B579)</f>
        <v>2214</v>
      </c>
    </row>
    <row r="567" spans="1:2">
      <c r="A567" s="23" t="s">
        <v>12</v>
      </c>
      <c r="B567" s="98">
        <v>376</v>
      </c>
    </row>
    <row r="568" spans="1:2" hidden="1">
      <c r="A568" s="19" t="s">
        <v>13</v>
      </c>
      <c r="B568" s="22">
        <v>0</v>
      </c>
    </row>
    <row r="569" spans="1:2" hidden="1">
      <c r="A569" s="19" t="s">
        <v>14</v>
      </c>
      <c r="B569" s="22">
        <v>0</v>
      </c>
    </row>
    <row r="570" spans="1:2" hidden="1">
      <c r="A570" s="19" t="s">
        <v>330</v>
      </c>
      <c r="B570" s="22">
        <v>0</v>
      </c>
    </row>
    <row r="571" spans="1:2" hidden="1">
      <c r="A571" s="19" t="s">
        <v>331</v>
      </c>
      <c r="B571" s="22">
        <v>0</v>
      </c>
    </row>
    <row r="572" spans="1:2">
      <c r="A572" s="23" t="s">
        <v>332</v>
      </c>
      <c r="B572" s="98">
        <v>281</v>
      </c>
    </row>
    <row r="573" spans="1:2" hidden="1">
      <c r="A573" s="19" t="s">
        <v>333</v>
      </c>
      <c r="B573" s="22">
        <v>0</v>
      </c>
    </row>
    <row r="574" spans="1:2" hidden="1">
      <c r="A574" s="19" t="s">
        <v>55</v>
      </c>
      <c r="B574" s="22">
        <v>0</v>
      </c>
    </row>
    <row r="575" spans="1:2">
      <c r="A575" s="23" t="s">
        <v>334</v>
      </c>
      <c r="B575" s="98">
        <v>687</v>
      </c>
    </row>
    <row r="576" spans="1:2" hidden="1">
      <c r="A576" s="19" t="s">
        <v>335</v>
      </c>
      <c r="B576" s="22">
        <v>0</v>
      </c>
    </row>
    <row r="577" spans="1:2" hidden="1">
      <c r="A577" s="19" t="s">
        <v>336</v>
      </c>
      <c r="B577" s="22">
        <v>0</v>
      </c>
    </row>
    <row r="578" spans="1:2">
      <c r="A578" s="23" t="s">
        <v>337</v>
      </c>
      <c r="B578" s="98">
        <v>129</v>
      </c>
    </row>
    <row r="579" spans="1:2">
      <c r="A579" s="23" t="s">
        <v>338</v>
      </c>
      <c r="B579" s="98">
        <v>741</v>
      </c>
    </row>
    <row r="580" spans="1:2">
      <c r="A580" s="25" t="s">
        <v>339</v>
      </c>
      <c r="B580" s="98">
        <f>SUM(B581:B587)</f>
        <v>4482</v>
      </c>
    </row>
    <row r="581" spans="1:2">
      <c r="A581" s="23" t="s">
        <v>12</v>
      </c>
      <c r="B581" s="98">
        <v>236</v>
      </c>
    </row>
    <row r="582" spans="1:2" hidden="1">
      <c r="A582" s="19" t="s">
        <v>13</v>
      </c>
      <c r="B582" s="22">
        <v>0</v>
      </c>
    </row>
    <row r="583" spans="1:2" hidden="1">
      <c r="A583" s="19" t="s">
        <v>14</v>
      </c>
      <c r="B583" s="22">
        <v>0</v>
      </c>
    </row>
    <row r="584" spans="1:2">
      <c r="A584" s="23" t="s">
        <v>341</v>
      </c>
      <c r="B584" s="98">
        <v>1</v>
      </c>
    </row>
    <row r="585" spans="1:2">
      <c r="A585" s="23" t="s">
        <v>342</v>
      </c>
      <c r="B585" s="98">
        <v>113</v>
      </c>
    </row>
    <row r="586" spans="1:2">
      <c r="A586" s="23" t="s">
        <v>343</v>
      </c>
      <c r="B586" s="98">
        <v>3523</v>
      </c>
    </row>
    <row r="587" spans="1:2">
      <c r="A587" s="23" t="s">
        <v>345</v>
      </c>
      <c r="B587" s="98">
        <v>609</v>
      </c>
    </row>
    <row r="588" spans="1:2" hidden="1">
      <c r="A588" s="21" t="s">
        <v>350</v>
      </c>
      <c r="B588" s="20">
        <f>B589</f>
        <v>0</v>
      </c>
    </row>
    <row r="589" spans="1:2" hidden="1">
      <c r="A589" s="19" t="s">
        <v>351</v>
      </c>
      <c r="B589" s="22">
        <v>0</v>
      </c>
    </row>
    <row r="590" spans="1:2">
      <c r="A590" s="25" t="s">
        <v>352</v>
      </c>
      <c r="B590" s="98">
        <f>SUM(B591:B598)</f>
        <v>32470</v>
      </c>
    </row>
    <row r="591" spans="1:2">
      <c r="A591" s="23" t="s">
        <v>353</v>
      </c>
      <c r="B591" s="98">
        <v>106</v>
      </c>
    </row>
    <row r="592" spans="1:2">
      <c r="A592" s="23" t="s">
        <v>354</v>
      </c>
      <c r="B592" s="98">
        <v>24</v>
      </c>
    </row>
    <row r="593" spans="1:2" hidden="1">
      <c r="A593" s="19" t="s">
        <v>355</v>
      </c>
      <c r="B593" s="22">
        <v>0</v>
      </c>
    </row>
    <row r="594" spans="1:2" hidden="1">
      <c r="A594" s="19" t="s">
        <v>356</v>
      </c>
      <c r="B594" s="22">
        <v>0</v>
      </c>
    </row>
    <row r="595" spans="1:2">
      <c r="A595" s="23" t="s">
        <v>357</v>
      </c>
      <c r="B595" s="98">
        <v>13936</v>
      </c>
    </row>
    <row r="596" spans="1:2">
      <c r="A596" s="23" t="s">
        <v>358</v>
      </c>
      <c r="B596" s="98">
        <v>6377</v>
      </c>
    </row>
    <row r="597" spans="1:2" hidden="1">
      <c r="A597" s="19" t="s">
        <v>359</v>
      </c>
      <c r="B597" s="22">
        <v>0</v>
      </c>
    </row>
    <row r="598" spans="1:2">
      <c r="A598" s="23" t="s">
        <v>360</v>
      </c>
      <c r="B598" s="98">
        <v>12027</v>
      </c>
    </row>
    <row r="599" spans="1:2" hidden="1">
      <c r="A599" s="21" t="s">
        <v>361</v>
      </c>
      <c r="B599" s="20">
        <f>SUM(B600:B602)</f>
        <v>0</v>
      </c>
    </row>
    <row r="600" spans="1:2" hidden="1">
      <c r="A600" s="19" t="s">
        <v>362</v>
      </c>
      <c r="B600" s="22">
        <v>0</v>
      </c>
    </row>
    <row r="601" spans="1:2" hidden="1">
      <c r="A601" s="19" t="s">
        <v>363</v>
      </c>
      <c r="B601" s="22">
        <v>0</v>
      </c>
    </row>
    <row r="602" spans="1:2" hidden="1">
      <c r="A602" s="19" t="s">
        <v>364</v>
      </c>
      <c r="B602" s="22">
        <v>0</v>
      </c>
    </row>
    <row r="603" spans="1:2">
      <c r="A603" s="25" t="s">
        <v>365</v>
      </c>
      <c r="B603" s="98">
        <f>SUM(B604:B612)</f>
        <v>3218</v>
      </c>
    </row>
    <row r="604" spans="1:2">
      <c r="A604" s="23" t="s">
        <v>366</v>
      </c>
      <c r="B604" s="98">
        <v>100</v>
      </c>
    </row>
    <row r="605" spans="1:2">
      <c r="A605" s="23" t="s">
        <v>367</v>
      </c>
      <c r="B605" s="98">
        <v>500</v>
      </c>
    </row>
    <row r="606" spans="1:2">
      <c r="A606" s="23" t="s">
        <v>368</v>
      </c>
      <c r="B606" s="98">
        <v>600</v>
      </c>
    </row>
    <row r="607" spans="1:2">
      <c r="A607" s="23" t="s">
        <v>369</v>
      </c>
      <c r="B607" s="98">
        <v>1800</v>
      </c>
    </row>
    <row r="608" spans="1:2">
      <c r="A608" s="23" t="s">
        <v>370</v>
      </c>
      <c r="B608" s="98">
        <v>50</v>
      </c>
    </row>
    <row r="609" spans="1:2" hidden="1">
      <c r="A609" s="19" t="s">
        <v>371</v>
      </c>
      <c r="B609" s="22">
        <v>0</v>
      </c>
    </row>
    <row r="610" spans="1:2" hidden="1">
      <c r="A610" s="19" t="s">
        <v>372</v>
      </c>
      <c r="B610" s="22">
        <v>0</v>
      </c>
    </row>
    <row r="611" spans="1:2" hidden="1">
      <c r="A611" s="19" t="s">
        <v>373</v>
      </c>
      <c r="B611" s="22">
        <v>0</v>
      </c>
    </row>
    <row r="612" spans="1:2">
      <c r="A612" s="23" t="s">
        <v>374</v>
      </c>
      <c r="B612" s="98">
        <v>168</v>
      </c>
    </row>
    <row r="613" spans="1:2">
      <c r="A613" s="25" t="s">
        <v>375</v>
      </c>
      <c r="B613" s="98">
        <f>SUM(B614:B620)</f>
        <v>4771</v>
      </c>
    </row>
    <row r="614" spans="1:2">
      <c r="A614" s="23" t="s">
        <v>376</v>
      </c>
      <c r="B614" s="98">
        <v>1617</v>
      </c>
    </row>
    <row r="615" spans="1:2">
      <c r="A615" s="23" t="s">
        <v>377</v>
      </c>
      <c r="B615" s="98">
        <v>527</v>
      </c>
    </row>
    <row r="616" spans="1:2">
      <c r="A616" s="23" t="s">
        <v>378</v>
      </c>
      <c r="B616" s="98">
        <v>1730</v>
      </c>
    </row>
    <row r="617" spans="1:2">
      <c r="A617" s="23" t="s">
        <v>379</v>
      </c>
      <c r="B617" s="98">
        <v>104</v>
      </c>
    </row>
    <row r="618" spans="1:2">
      <c r="A618" s="23" t="s">
        <v>380</v>
      </c>
      <c r="B618" s="98">
        <v>323</v>
      </c>
    </row>
    <row r="619" spans="1:2">
      <c r="A619" s="23" t="s">
        <v>381</v>
      </c>
      <c r="B619" s="98">
        <v>134</v>
      </c>
    </row>
    <row r="620" spans="1:2">
      <c r="A620" s="23" t="s">
        <v>382</v>
      </c>
      <c r="B620" s="98">
        <v>336</v>
      </c>
    </row>
    <row r="621" spans="1:2">
      <c r="A621" s="25" t="s">
        <v>383</v>
      </c>
      <c r="B621" s="98">
        <f>SUM(B622:B627)</f>
        <v>748</v>
      </c>
    </row>
    <row r="622" spans="1:2">
      <c r="A622" s="23" t="s">
        <v>384</v>
      </c>
      <c r="B622" s="98">
        <v>628</v>
      </c>
    </row>
    <row r="623" spans="1:2">
      <c r="A623" s="23" t="s">
        <v>385</v>
      </c>
      <c r="B623" s="98">
        <v>61</v>
      </c>
    </row>
    <row r="624" spans="1:2">
      <c r="A624" s="23" t="s">
        <v>386</v>
      </c>
      <c r="B624" s="98">
        <v>6</v>
      </c>
    </row>
    <row r="625" spans="1:2">
      <c r="A625" s="23" t="s">
        <v>387</v>
      </c>
      <c r="B625" s="98">
        <v>26</v>
      </c>
    </row>
    <row r="626" spans="1:2">
      <c r="A626" s="23" t="s">
        <v>75</v>
      </c>
      <c r="B626" s="98">
        <v>26</v>
      </c>
    </row>
    <row r="627" spans="1:2">
      <c r="A627" s="23" t="s">
        <v>388</v>
      </c>
      <c r="B627" s="98">
        <v>1</v>
      </c>
    </row>
    <row r="628" spans="1:2">
      <c r="A628" s="25" t="s">
        <v>389</v>
      </c>
      <c r="B628" s="98">
        <f>SUM(B629:B634)</f>
        <v>1332</v>
      </c>
    </row>
    <row r="629" spans="1:2">
      <c r="A629" s="23" t="s">
        <v>390</v>
      </c>
      <c r="B629" s="98">
        <v>121</v>
      </c>
    </row>
    <row r="630" spans="1:2">
      <c r="A630" s="23" t="s">
        <v>391</v>
      </c>
      <c r="B630" s="98">
        <v>660</v>
      </c>
    </row>
    <row r="631" spans="1:2" hidden="1">
      <c r="A631" s="19" t="s">
        <v>392</v>
      </c>
      <c r="B631" s="22">
        <v>0</v>
      </c>
    </row>
    <row r="632" spans="1:2">
      <c r="A632" s="23" t="s">
        <v>393</v>
      </c>
      <c r="B632" s="98">
        <v>121</v>
      </c>
    </row>
    <row r="633" spans="1:2">
      <c r="A633" s="23" t="s">
        <v>394</v>
      </c>
      <c r="B633" s="98">
        <v>184</v>
      </c>
    </row>
    <row r="634" spans="1:2">
      <c r="A634" s="23" t="s">
        <v>395</v>
      </c>
      <c r="B634" s="98">
        <v>246</v>
      </c>
    </row>
    <row r="635" spans="1:2">
      <c r="A635" s="25" t="s">
        <v>396</v>
      </c>
      <c r="B635" s="98">
        <f>SUM(B636:B643)</f>
        <v>1758</v>
      </c>
    </row>
    <row r="636" spans="1:2">
      <c r="A636" s="23" t="s">
        <v>12</v>
      </c>
      <c r="B636" s="98">
        <v>80</v>
      </c>
    </row>
    <row r="637" spans="1:2" hidden="1">
      <c r="A637" s="19" t="s">
        <v>13</v>
      </c>
      <c r="B637" s="22">
        <v>0</v>
      </c>
    </row>
    <row r="638" spans="1:2" hidden="1">
      <c r="A638" s="19" t="s">
        <v>14</v>
      </c>
      <c r="B638" s="22">
        <v>0</v>
      </c>
    </row>
    <row r="639" spans="1:2">
      <c r="A639" s="23" t="s">
        <v>397</v>
      </c>
      <c r="B639" s="98">
        <v>145</v>
      </c>
    </row>
    <row r="640" spans="1:2">
      <c r="A640" s="23" t="s">
        <v>398</v>
      </c>
      <c r="B640" s="98">
        <v>193</v>
      </c>
    </row>
    <row r="641" spans="1:2" hidden="1">
      <c r="A641" s="19" t="s">
        <v>399</v>
      </c>
      <c r="B641" s="22">
        <v>0</v>
      </c>
    </row>
    <row r="642" spans="1:2">
      <c r="A642" s="23" t="s">
        <v>1003</v>
      </c>
      <c r="B642" s="98">
        <v>740</v>
      </c>
    </row>
    <row r="643" spans="1:2">
      <c r="A643" s="23" t="s">
        <v>400</v>
      </c>
      <c r="B643" s="98">
        <v>600</v>
      </c>
    </row>
    <row r="644" spans="1:2">
      <c r="A644" s="25" t="s">
        <v>405</v>
      </c>
      <c r="B644" s="98">
        <f>SUM(B645:B648)</f>
        <v>39</v>
      </c>
    </row>
    <row r="645" spans="1:2" hidden="1">
      <c r="A645" s="19" t="s">
        <v>12</v>
      </c>
      <c r="B645" s="22">
        <v>0</v>
      </c>
    </row>
    <row r="646" spans="1:2" hidden="1">
      <c r="A646" s="19" t="s">
        <v>13</v>
      </c>
      <c r="B646" s="22">
        <v>0</v>
      </c>
    </row>
    <row r="647" spans="1:2" hidden="1">
      <c r="A647" s="19" t="s">
        <v>14</v>
      </c>
      <c r="B647" s="22">
        <v>0</v>
      </c>
    </row>
    <row r="648" spans="1:2">
      <c r="A648" s="23" t="s">
        <v>406</v>
      </c>
      <c r="B648" s="98">
        <v>39</v>
      </c>
    </row>
    <row r="649" spans="1:2">
      <c r="A649" s="25" t="s">
        <v>407</v>
      </c>
      <c r="B649" s="98">
        <f>SUM(B650:B651)</f>
        <v>4541</v>
      </c>
    </row>
    <row r="650" spans="1:2">
      <c r="A650" s="23" t="s">
        <v>408</v>
      </c>
      <c r="B650" s="98">
        <v>2365</v>
      </c>
    </row>
    <row r="651" spans="1:2">
      <c r="A651" s="23" t="s">
        <v>409</v>
      </c>
      <c r="B651" s="98">
        <v>2176</v>
      </c>
    </row>
    <row r="652" spans="1:2">
      <c r="A652" s="25" t="s">
        <v>410</v>
      </c>
      <c r="B652" s="98">
        <f>SUM(B653:B654)</f>
        <v>1773</v>
      </c>
    </row>
    <row r="653" spans="1:2">
      <c r="A653" s="23" t="s">
        <v>411</v>
      </c>
      <c r="B653" s="98">
        <v>1702</v>
      </c>
    </row>
    <row r="654" spans="1:2">
      <c r="A654" s="23" t="s">
        <v>412</v>
      </c>
      <c r="B654" s="98">
        <v>71</v>
      </c>
    </row>
    <row r="655" spans="1:2">
      <c r="A655" s="25" t="s">
        <v>1004</v>
      </c>
      <c r="B655" s="98">
        <f>SUM(B656:B657)</f>
        <v>4326</v>
      </c>
    </row>
    <row r="656" spans="1:2">
      <c r="A656" s="23" t="s">
        <v>1005</v>
      </c>
      <c r="B656" s="98">
        <v>1927</v>
      </c>
    </row>
    <row r="657" spans="1:2">
      <c r="A657" s="23" t="s">
        <v>1006</v>
      </c>
      <c r="B657" s="98">
        <v>2399</v>
      </c>
    </row>
    <row r="658" spans="1:2" hidden="1">
      <c r="A658" s="21" t="s">
        <v>413</v>
      </c>
      <c r="B658" s="20">
        <f>SUM(B659:B660)</f>
        <v>0</v>
      </c>
    </row>
    <row r="659" spans="1:2" hidden="1">
      <c r="A659" s="19" t="s">
        <v>1324</v>
      </c>
      <c r="B659" s="22">
        <v>0</v>
      </c>
    </row>
    <row r="660" spans="1:2" hidden="1">
      <c r="A660" s="19" t="s">
        <v>414</v>
      </c>
      <c r="B660" s="22">
        <v>0</v>
      </c>
    </row>
    <row r="661" spans="1:2">
      <c r="A661" s="25" t="s">
        <v>415</v>
      </c>
      <c r="B661" s="98">
        <f>SUM(B662:B663)</f>
        <v>162</v>
      </c>
    </row>
    <row r="662" spans="1:2">
      <c r="A662" s="23" t="s">
        <v>416</v>
      </c>
      <c r="B662" s="98">
        <v>43</v>
      </c>
    </row>
    <row r="663" spans="1:2">
      <c r="A663" s="23" t="s">
        <v>417</v>
      </c>
      <c r="B663" s="98">
        <v>119</v>
      </c>
    </row>
    <row r="664" spans="1:2">
      <c r="A664" s="25" t="s">
        <v>1007</v>
      </c>
      <c r="B664" s="98">
        <f>SUM(B665:B667)</f>
        <v>74</v>
      </c>
    </row>
    <row r="665" spans="1:2" hidden="1">
      <c r="A665" s="19" t="s">
        <v>1008</v>
      </c>
      <c r="B665" s="22">
        <v>0</v>
      </c>
    </row>
    <row r="666" spans="1:2" hidden="1">
      <c r="A666" s="19" t="s">
        <v>349</v>
      </c>
      <c r="B666" s="22">
        <v>0</v>
      </c>
    </row>
    <row r="667" spans="1:2">
      <c r="A667" s="23" t="s">
        <v>1009</v>
      </c>
      <c r="B667" s="98">
        <v>74</v>
      </c>
    </row>
    <row r="668" spans="1:2" hidden="1">
      <c r="A668" s="21" t="s">
        <v>1010</v>
      </c>
      <c r="B668" s="20">
        <f>SUM(B669:B672)</f>
        <v>0</v>
      </c>
    </row>
    <row r="669" spans="1:2" hidden="1">
      <c r="A669" s="19" t="s">
        <v>346</v>
      </c>
      <c r="B669" s="22">
        <v>0</v>
      </c>
    </row>
    <row r="670" spans="1:2" hidden="1">
      <c r="A670" s="19" t="s">
        <v>347</v>
      </c>
      <c r="B670" s="22">
        <v>0</v>
      </c>
    </row>
    <row r="671" spans="1:2" hidden="1">
      <c r="A671" s="19" t="s">
        <v>348</v>
      </c>
      <c r="B671" s="22">
        <v>0</v>
      </c>
    </row>
    <row r="672" spans="1:2" hidden="1">
      <c r="A672" s="19" t="s">
        <v>1011</v>
      </c>
      <c r="B672" s="22">
        <v>0</v>
      </c>
    </row>
    <row r="673" spans="1:2">
      <c r="A673" s="25" t="s">
        <v>1325</v>
      </c>
      <c r="B673" s="98">
        <f>SUM(B674:B680)</f>
        <v>506</v>
      </c>
    </row>
    <row r="674" spans="1:2">
      <c r="A674" s="23" t="s">
        <v>12</v>
      </c>
      <c r="B674" s="98">
        <v>94</v>
      </c>
    </row>
    <row r="675" spans="1:2" hidden="1">
      <c r="A675" s="19" t="s">
        <v>13</v>
      </c>
      <c r="B675" s="22">
        <v>0</v>
      </c>
    </row>
    <row r="676" spans="1:2" hidden="1">
      <c r="A676" s="19" t="s">
        <v>14</v>
      </c>
      <c r="B676" s="22">
        <v>0</v>
      </c>
    </row>
    <row r="677" spans="1:2">
      <c r="A677" s="23" t="s">
        <v>340</v>
      </c>
      <c r="B677" s="98">
        <v>121</v>
      </c>
    </row>
    <row r="678" spans="1:2" hidden="1">
      <c r="A678" s="19" t="s">
        <v>344</v>
      </c>
      <c r="B678" s="22">
        <v>0</v>
      </c>
    </row>
    <row r="679" spans="1:2">
      <c r="A679" s="23" t="s">
        <v>21</v>
      </c>
      <c r="B679" s="98">
        <v>179</v>
      </c>
    </row>
    <row r="680" spans="1:2">
      <c r="A680" s="23" t="s">
        <v>1326</v>
      </c>
      <c r="B680" s="98">
        <v>112</v>
      </c>
    </row>
    <row r="681" spans="1:2">
      <c r="A681" s="25" t="s">
        <v>418</v>
      </c>
      <c r="B681" s="98">
        <f>B682</f>
        <v>6587</v>
      </c>
    </row>
    <row r="682" spans="1:2">
      <c r="A682" s="23" t="s">
        <v>419</v>
      </c>
      <c r="B682" s="98">
        <v>6587</v>
      </c>
    </row>
    <row r="683" spans="1:2">
      <c r="A683" s="25" t="s">
        <v>1327</v>
      </c>
      <c r="B683" s="98">
        <f>SUM(B684,B689,B702,B706,B718,B721,B725,B730,B734,B738,B741,B750,B752)</f>
        <v>65062</v>
      </c>
    </row>
    <row r="684" spans="1:2">
      <c r="A684" s="25" t="s">
        <v>1328</v>
      </c>
      <c r="B684" s="98">
        <f>SUM(B685:B688)</f>
        <v>474</v>
      </c>
    </row>
    <row r="685" spans="1:2">
      <c r="A685" s="23" t="s">
        <v>12</v>
      </c>
      <c r="B685" s="98">
        <v>308</v>
      </c>
    </row>
    <row r="686" spans="1:2" hidden="1">
      <c r="A686" s="19" t="s">
        <v>13</v>
      </c>
      <c r="B686" s="22">
        <v>0</v>
      </c>
    </row>
    <row r="687" spans="1:2" hidden="1">
      <c r="A687" s="19" t="s">
        <v>14</v>
      </c>
      <c r="B687" s="22">
        <v>0</v>
      </c>
    </row>
    <row r="688" spans="1:2">
      <c r="A688" s="23" t="s">
        <v>1329</v>
      </c>
      <c r="B688" s="98">
        <v>166</v>
      </c>
    </row>
    <row r="689" spans="1:2">
      <c r="A689" s="25" t="s">
        <v>420</v>
      </c>
      <c r="B689" s="98">
        <f>SUM(B690:B701)</f>
        <v>4446</v>
      </c>
    </row>
    <row r="690" spans="1:2">
      <c r="A690" s="23" t="s">
        <v>421</v>
      </c>
      <c r="B690" s="98">
        <v>1998</v>
      </c>
    </row>
    <row r="691" spans="1:2">
      <c r="A691" s="23" t="s">
        <v>422</v>
      </c>
      <c r="B691" s="98">
        <v>2198</v>
      </c>
    </row>
    <row r="692" spans="1:2" hidden="1">
      <c r="A692" s="19" t="s">
        <v>423</v>
      </c>
      <c r="B692" s="22">
        <v>0</v>
      </c>
    </row>
    <row r="693" spans="1:2" hidden="1">
      <c r="A693" s="19" t="s">
        <v>424</v>
      </c>
      <c r="B693" s="22">
        <v>0</v>
      </c>
    </row>
    <row r="694" spans="1:2">
      <c r="A694" s="23" t="s">
        <v>425</v>
      </c>
      <c r="B694" s="98">
        <v>100</v>
      </c>
    </row>
    <row r="695" spans="1:2" hidden="1">
      <c r="A695" s="19" t="s">
        <v>426</v>
      </c>
      <c r="B695" s="22">
        <v>0</v>
      </c>
    </row>
    <row r="696" spans="1:2" hidden="1">
      <c r="A696" s="19" t="s">
        <v>427</v>
      </c>
      <c r="B696" s="22">
        <v>0</v>
      </c>
    </row>
    <row r="697" spans="1:2" hidden="1">
      <c r="A697" s="19" t="s">
        <v>428</v>
      </c>
      <c r="B697" s="22">
        <v>0</v>
      </c>
    </row>
    <row r="698" spans="1:2" hidden="1">
      <c r="A698" s="19" t="s">
        <v>429</v>
      </c>
      <c r="B698" s="22">
        <v>0</v>
      </c>
    </row>
    <row r="699" spans="1:2" hidden="1">
      <c r="A699" s="19" t="s">
        <v>430</v>
      </c>
      <c r="B699" s="22">
        <v>0</v>
      </c>
    </row>
    <row r="700" spans="1:2">
      <c r="A700" s="23" t="s">
        <v>431</v>
      </c>
      <c r="B700" s="98">
        <v>40</v>
      </c>
    </row>
    <row r="701" spans="1:2">
      <c r="A701" s="23" t="s">
        <v>432</v>
      </c>
      <c r="B701" s="98">
        <v>110</v>
      </c>
    </row>
    <row r="702" spans="1:2">
      <c r="A702" s="25" t="s">
        <v>433</v>
      </c>
      <c r="B702" s="98">
        <f>SUM(B703:B705)</f>
        <v>12236</v>
      </c>
    </row>
    <row r="703" spans="1:2">
      <c r="A703" s="23" t="s">
        <v>434</v>
      </c>
      <c r="B703" s="98">
        <v>491</v>
      </c>
    </row>
    <row r="704" spans="1:2">
      <c r="A704" s="23" t="s">
        <v>435</v>
      </c>
      <c r="B704" s="98">
        <v>7543</v>
      </c>
    </row>
    <row r="705" spans="1:2">
      <c r="A705" s="23" t="s">
        <v>436</v>
      </c>
      <c r="B705" s="98">
        <v>4202</v>
      </c>
    </row>
    <row r="706" spans="1:2">
      <c r="A706" s="25" t="s">
        <v>437</v>
      </c>
      <c r="B706" s="98">
        <f>SUM(B707:B717)</f>
        <v>5031</v>
      </c>
    </row>
    <row r="707" spans="1:2">
      <c r="A707" s="23" t="s">
        <v>438</v>
      </c>
      <c r="B707" s="98">
        <v>958</v>
      </c>
    </row>
    <row r="708" spans="1:2">
      <c r="A708" s="23" t="s">
        <v>439</v>
      </c>
      <c r="B708" s="98">
        <v>291</v>
      </c>
    </row>
    <row r="709" spans="1:2">
      <c r="A709" s="23" t="s">
        <v>440</v>
      </c>
      <c r="B709" s="98">
        <v>794</v>
      </c>
    </row>
    <row r="710" spans="1:2" hidden="1">
      <c r="A710" s="19" t="s">
        <v>441</v>
      </c>
      <c r="B710" s="22">
        <v>0</v>
      </c>
    </row>
    <row r="711" spans="1:2" hidden="1">
      <c r="A711" s="19" t="s">
        <v>442</v>
      </c>
      <c r="B711" s="22">
        <v>0</v>
      </c>
    </row>
    <row r="712" spans="1:2" hidden="1">
      <c r="A712" s="19" t="s">
        <v>443</v>
      </c>
      <c r="B712" s="22">
        <v>0</v>
      </c>
    </row>
    <row r="713" spans="1:2" hidden="1">
      <c r="A713" s="19" t="s">
        <v>444</v>
      </c>
      <c r="B713" s="22">
        <v>0</v>
      </c>
    </row>
    <row r="714" spans="1:2">
      <c r="A714" s="23" t="s">
        <v>445</v>
      </c>
      <c r="B714" s="98">
        <v>2461</v>
      </c>
    </row>
    <row r="715" spans="1:2">
      <c r="A715" s="23" t="s">
        <v>446</v>
      </c>
      <c r="B715" s="98">
        <v>281</v>
      </c>
    </row>
    <row r="716" spans="1:2">
      <c r="A716" s="23" t="s">
        <v>447</v>
      </c>
      <c r="B716" s="98">
        <v>70</v>
      </c>
    </row>
    <row r="717" spans="1:2">
      <c r="A717" s="23" t="s">
        <v>448</v>
      </c>
      <c r="B717" s="98">
        <v>176</v>
      </c>
    </row>
    <row r="718" spans="1:2">
      <c r="A718" s="25" t="s">
        <v>455</v>
      </c>
      <c r="B718" s="98">
        <f>SUM(B719:B720)</f>
        <v>278</v>
      </c>
    </row>
    <row r="719" spans="1:2">
      <c r="A719" s="23" t="s">
        <v>456</v>
      </c>
      <c r="B719" s="98">
        <v>278</v>
      </c>
    </row>
    <row r="720" spans="1:2" hidden="1">
      <c r="A720" s="19" t="s">
        <v>457</v>
      </c>
      <c r="B720" s="22">
        <v>0</v>
      </c>
    </row>
    <row r="721" spans="1:2">
      <c r="A721" s="25" t="s">
        <v>458</v>
      </c>
      <c r="B721" s="98">
        <f>SUM(B722:B724)</f>
        <v>2135</v>
      </c>
    </row>
    <row r="722" spans="1:2" hidden="1">
      <c r="A722" s="19" t="s">
        <v>459</v>
      </c>
      <c r="B722" s="22">
        <v>0</v>
      </c>
    </row>
    <row r="723" spans="1:2">
      <c r="A723" s="23" t="s">
        <v>460</v>
      </c>
      <c r="B723" s="98">
        <v>1645</v>
      </c>
    </row>
    <row r="724" spans="1:2">
      <c r="A724" s="23" t="s">
        <v>461</v>
      </c>
      <c r="B724" s="98">
        <v>490</v>
      </c>
    </row>
    <row r="725" spans="1:2">
      <c r="A725" s="25" t="s">
        <v>1012</v>
      </c>
      <c r="B725" s="98">
        <f>SUM(B726:B729)</f>
        <v>8923</v>
      </c>
    </row>
    <row r="726" spans="1:2">
      <c r="A726" s="23" t="s">
        <v>449</v>
      </c>
      <c r="B726" s="98">
        <v>2088</v>
      </c>
    </row>
    <row r="727" spans="1:2">
      <c r="A727" s="23" t="s">
        <v>450</v>
      </c>
      <c r="B727" s="98">
        <v>5951</v>
      </c>
    </row>
    <row r="728" spans="1:2" hidden="1">
      <c r="A728" s="19" t="s">
        <v>451</v>
      </c>
      <c r="B728" s="22">
        <v>0</v>
      </c>
    </row>
    <row r="729" spans="1:2">
      <c r="A729" s="23" t="s">
        <v>1013</v>
      </c>
      <c r="B729" s="98">
        <v>884</v>
      </c>
    </row>
    <row r="730" spans="1:2">
      <c r="A730" s="25" t="s">
        <v>1014</v>
      </c>
      <c r="B730" s="98">
        <f>SUM(B731:B733)</f>
        <v>26583</v>
      </c>
    </row>
    <row r="731" spans="1:2" hidden="1">
      <c r="A731" s="19" t="s">
        <v>1178</v>
      </c>
      <c r="B731" s="22">
        <v>0</v>
      </c>
    </row>
    <row r="732" spans="1:2">
      <c r="A732" s="23" t="s">
        <v>1015</v>
      </c>
      <c r="B732" s="98">
        <v>26583</v>
      </c>
    </row>
    <row r="733" spans="1:2" hidden="1">
      <c r="A733" s="19" t="s">
        <v>1016</v>
      </c>
      <c r="B733" s="22">
        <v>0</v>
      </c>
    </row>
    <row r="734" spans="1:2">
      <c r="A734" s="25" t="s">
        <v>1017</v>
      </c>
      <c r="B734" s="98">
        <f>SUM(B735:B737)</f>
        <v>3720</v>
      </c>
    </row>
    <row r="735" spans="1:2">
      <c r="A735" s="23" t="s">
        <v>453</v>
      </c>
      <c r="B735" s="98">
        <v>3676</v>
      </c>
    </row>
    <row r="736" spans="1:2" hidden="1">
      <c r="A736" s="19" t="s">
        <v>454</v>
      </c>
      <c r="B736" s="22">
        <v>0</v>
      </c>
    </row>
    <row r="737" spans="1:2">
      <c r="A737" s="23" t="s">
        <v>1018</v>
      </c>
      <c r="B737" s="98">
        <v>44</v>
      </c>
    </row>
    <row r="738" spans="1:2">
      <c r="A738" s="25" t="s">
        <v>1019</v>
      </c>
      <c r="B738" s="98">
        <f>SUM(B739:B740)</f>
        <v>234</v>
      </c>
    </row>
    <row r="739" spans="1:2">
      <c r="A739" s="23" t="s">
        <v>452</v>
      </c>
      <c r="B739" s="98">
        <v>234</v>
      </c>
    </row>
    <row r="740" spans="1:2" hidden="1">
      <c r="A740" s="19" t="s">
        <v>1020</v>
      </c>
      <c r="B740" s="22">
        <v>0</v>
      </c>
    </row>
    <row r="741" spans="1:2">
      <c r="A741" s="25" t="s">
        <v>1330</v>
      </c>
      <c r="B741" s="98">
        <f>SUM(B742:B749)</f>
        <v>453</v>
      </c>
    </row>
    <row r="742" spans="1:2">
      <c r="A742" s="23" t="s">
        <v>12</v>
      </c>
      <c r="B742" s="98">
        <v>168</v>
      </c>
    </row>
    <row r="743" spans="1:2" hidden="1">
      <c r="A743" s="19" t="s">
        <v>13</v>
      </c>
      <c r="B743" s="22">
        <v>0</v>
      </c>
    </row>
    <row r="744" spans="1:2" hidden="1">
      <c r="A744" s="19" t="s">
        <v>14</v>
      </c>
      <c r="B744" s="22">
        <v>0</v>
      </c>
    </row>
    <row r="745" spans="1:2">
      <c r="A745" s="23" t="s">
        <v>55</v>
      </c>
      <c r="B745" s="98">
        <v>1</v>
      </c>
    </row>
    <row r="746" spans="1:2" hidden="1">
      <c r="A746" s="19" t="s">
        <v>1331</v>
      </c>
      <c r="B746" s="22">
        <v>0</v>
      </c>
    </row>
    <row r="747" spans="1:2" hidden="1">
      <c r="A747" s="19" t="s">
        <v>1332</v>
      </c>
      <c r="B747" s="22">
        <v>0</v>
      </c>
    </row>
    <row r="748" spans="1:2" hidden="1">
      <c r="A748" s="19" t="s">
        <v>21</v>
      </c>
      <c r="B748" s="22">
        <v>0</v>
      </c>
    </row>
    <row r="749" spans="1:2">
      <c r="A749" s="23" t="s">
        <v>1333</v>
      </c>
      <c r="B749" s="98">
        <v>284</v>
      </c>
    </row>
    <row r="750" spans="1:2">
      <c r="A750" s="25" t="s">
        <v>1334</v>
      </c>
      <c r="B750" s="98">
        <f>B751</f>
        <v>42</v>
      </c>
    </row>
    <row r="751" spans="1:2">
      <c r="A751" s="23" t="s">
        <v>1335</v>
      </c>
      <c r="B751" s="98">
        <v>42</v>
      </c>
    </row>
    <row r="752" spans="1:2">
      <c r="A752" s="25" t="s">
        <v>1336</v>
      </c>
      <c r="B752" s="98">
        <f>B753</f>
        <v>507</v>
      </c>
    </row>
    <row r="753" spans="1:2">
      <c r="A753" s="23" t="s">
        <v>1337</v>
      </c>
      <c r="B753" s="98">
        <v>507</v>
      </c>
    </row>
    <row r="754" spans="1:2">
      <c r="A754" s="25" t="s">
        <v>1021</v>
      </c>
      <c r="B754" s="98">
        <f>SUM(B755,B765,B769,B777,B783,B790,B796,B799,B802,B804,B806,B812,B814,B816,B831)</f>
        <v>43987</v>
      </c>
    </row>
    <row r="755" spans="1:2">
      <c r="A755" s="25" t="s">
        <v>465</v>
      </c>
      <c r="B755" s="98">
        <f>SUM(B756:B764)</f>
        <v>905</v>
      </c>
    </row>
    <row r="756" spans="1:2">
      <c r="A756" s="23" t="s">
        <v>12</v>
      </c>
      <c r="B756" s="98">
        <v>430</v>
      </c>
    </row>
    <row r="757" spans="1:2" hidden="1">
      <c r="A757" s="19" t="s">
        <v>13</v>
      </c>
      <c r="B757" s="22">
        <v>0</v>
      </c>
    </row>
    <row r="758" spans="1:2" hidden="1">
      <c r="A758" s="19" t="s">
        <v>14</v>
      </c>
      <c r="B758" s="22">
        <v>0</v>
      </c>
    </row>
    <row r="759" spans="1:2" hidden="1">
      <c r="A759" s="19" t="s">
        <v>1338</v>
      </c>
      <c r="B759" s="22">
        <v>0</v>
      </c>
    </row>
    <row r="760" spans="1:2" hidden="1">
      <c r="A760" s="19" t="s">
        <v>466</v>
      </c>
      <c r="B760" s="22">
        <v>0</v>
      </c>
    </row>
    <row r="761" spans="1:2" hidden="1">
      <c r="A761" s="19" t="s">
        <v>1339</v>
      </c>
      <c r="B761" s="22">
        <v>0</v>
      </c>
    </row>
    <row r="762" spans="1:2" hidden="1">
      <c r="A762" s="19" t="s">
        <v>1340</v>
      </c>
      <c r="B762" s="22">
        <v>0</v>
      </c>
    </row>
    <row r="763" spans="1:2" hidden="1">
      <c r="A763" s="19" t="s">
        <v>42</v>
      </c>
      <c r="B763" s="22">
        <v>0</v>
      </c>
    </row>
    <row r="764" spans="1:2">
      <c r="A764" s="23" t="s">
        <v>467</v>
      </c>
      <c r="B764" s="98">
        <v>475</v>
      </c>
    </row>
    <row r="765" spans="1:2">
      <c r="A765" s="25" t="s">
        <v>468</v>
      </c>
      <c r="B765" s="98">
        <f>SUM(B766:B768)</f>
        <v>15</v>
      </c>
    </row>
    <row r="766" spans="1:2">
      <c r="A766" s="23" t="s">
        <v>469</v>
      </c>
      <c r="B766" s="98">
        <v>15</v>
      </c>
    </row>
    <row r="767" spans="1:2" hidden="1">
      <c r="A767" s="19" t="s">
        <v>470</v>
      </c>
      <c r="B767" s="22">
        <v>0</v>
      </c>
    </row>
    <row r="768" spans="1:2" hidden="1">
      <c r="A768" s="19" t="s">
        <v>471</v>
      </c>
      <c r="B768" s="22">
        <v>0</v>
      </c>
    </row>
    <row r="769" spans="1:2">
      <c r="A769" s="25" t="s">
        <v>472</v>
      </c>
      <c r="B769" s="98">
        <f>SUM(B770:B776)</f>
        <v>2697</v>
      </c>
    </row>
    <row r="770" spans="1:2">
      <c r="A770" s="23" t="s">
        <v>473</v>
      </c>
      <c r="B770" s="98">
        <v>36</v>
      </c>
    </row>
    <row r="771" spans="1:2">
      <c r="A771" s="23" t="s">
        <v>474</v>
      </c>
      <c r="B771" s="98">
        <v>2661</v>
      </c>
    </row>
    <row r="772" spans="1:2" hidden="1">
      <c r="A772" s="19" t="s">
        <v>475</v>
      </c>
      <c r="B772" s="22">
        <v>0</v>
      </c>
    </row>
    <row r="773" spans="1:2" hidden="1">
      <c r="A773" s="19" t="s">
        <v>476</v>
      </c>
      <c r="B773" s="22">
        <v>0</v>
      </c>
    </row>
    <row r="774" spans="1:2" hidden="1">
      <c r="A774" s="19" t="s">
        <v>477</v>
      </c>
      <c r="B774" s="22">
        <v>0</v>
      </c>
    </row>
    <row r="775" spans="1:2" hidden="1">
      <c r="A775" s="19" t="s">
        <v>478</v>
      </c>
      <c r="B775" s="22">
        <v>0</v>
      </c>
    </row>
    <row r="776" spans="1:2" hidden="1">
      <c r="A776" s="19" t="s">
        <v>479</v>
      </c>
      <c r="B776" s="22">
        <v>0</v>
      </c>
    </row>
    <row r="777" spans="1:2">
      <c r="A777" s="25" t="s">
        <v>480</v>
      </c>
      <c r="B777" s="98">
        <f>SUM(B778:B782)</f>
        <v>19547</v>
      </c>
    </row>
    <row r="778" spans="1:2">
      <c r="A778" s="23" t="s">
        <v>481</v>
      </c>
      <c r="B778" s="98">
        <v>500</v>
      </c>
    </row>
    <row r="779" spans="1:2">
      <c r="A779" s="23" t="s">
        <v>482</v>
      </c>
      <c r="B779" s="98">
        <v>16994</v>
      </c>
    </row>
    <row r="780" spans="1:2" hidden="1">
      <c r="A780" s="19" t="s">
        <v>483</v>
      </c>
      <c r="B780" s="22">
        <v>0</v>
      </c>
    </row>
    <row r="781" spans="1:2" hidden="1">
      <c r="A781" s="19" t="s">
        <v>484</v>
      </c>
      <c r="B781" s="22">
        <v>0</v>
      </c>
    </row>
    <row r="782" spans="1:2">
      <c r="A782" s="23" t="s">
        <v>485</v>
      </c>
      <c r="B782" s="98">
        <v>2053</v>
      </c>
    </row>
    <row r="783" spans="1:2">
      <c r="A783" s="25" t="s">
        <v>486</v>
      </c>
      <c r="B783" s="98">
        <f>SUM(B784:B789)</f>
        <v>277</v>
      </c>
    </row>
    <row r="784" spans="1:2" hidden="1">
      <c r="A784" s="19" t="s">
        <v>487</v>
      </c>
      <c r="B784" s="22">
        <v>0</v>
      </c>
    </row>
    <row r="785" spans="1:2" hidden="1">
      <c r="A785" s="19" t="s">
        <v>488</v>
      </c>
      <c r="B785" s="22">
        <v>0</v>
      </c>
    </row>
    <row r="786" spans="1:2">
      <c r="A786" s="23" t="s">
        <v>489</v>
      </c>
      <c r="B786" s="98">
        <v>20</v>
      </c>
    </row>
    <row r="787" spans="1:2">
      <c r="A787" s="23" t="s">
        <v>490</v>
      </c>
      <c r="B787" s="98">
        <v>157</v>
      </c>
    </row>
    <row r="788" spans="1:2" hidden="1">
      <c r="A788" s="19" t="s">
        <v>1179</v>
      </c>
      <c r="B788" s="22">
        <v>0</v>
      </c>
    </row>
    <row r="789" spans="1:2">
      <c r="A789" s="23" t="s">
        <v>491</v>
      </c>
      <c r="B789" s="98">
        <v>100</v>
      </c>
    </row>
    <row r="790" spans="1:2">
      <c r="A790" s="25" t="s">
        <v>492</v>
      </c>
      <c r="B790" s="98">
        <f>SUM(B791:B795)</f>
        <v>7127</v>
      </c>
    </row>
    <row r="791" spans="1:2">
      <c r="A791" s="23" t="s">
        <v>493</v>
      </c>
      <c r="B791" s="98">
        <v>4087</v>
      </c>
    </row>
    <row r="792" spans="1:2" hidden="1">
      <c r="A792" s="19" t="s">
        <v>494</v>
      </c>
      <c r="B792" s="22">
        <v>0</v>
      </c>
    </row>
    <row r="793" spans="1:2" hidden="1">
      <c r="A793" s="19" t="s">
        <v>495</v>
      </c>
      <c r="B793" s="22">
        <v>0</v>
      </c>
    </row>
    <row r="794" spans="1:2">
      <c r="A794" s="23" t="s">
        <v>496</v>
      </c>
      <c r="B794" s="98">
        <v>2838</v>
      </c>
    </row>
    <row r="795" spans="1:2">
      <c r="A795" s="23" t="s">
        <v>497</v>
      </c>
      <c r="B795" s="98">
        <v>202</v>
      </c>
    </row>
    <row r="796" spans="1:2">
      <c r="A796" s="25" t="s">
        <v>498</v>
      </c>
      <c r="B796" s="98">
        <f>SUM(B797:B798)</f>
        <v>377</v>
      </c>
    </row>
    <row r="797" spans="1:2" hidden="1">
      <c r="A797" s="19" t="s">
        <v>499</v>
      </c>
      <c r="B797" s="22">
        <v>0</v>
      </c>
    </row>
    <row r="798" spans="1:2">
      <c r="A798" s="23" t="s">
        <v>500</v>
      </c>
      <c r="B798" s="98">
        <v>377</v>
      </c>
    </row>
    <row r="799" spans="1:2" hidden="1">
      <c r="A799" s="21" t="s">
        <v>501</v>
      </c>
      <c r="B799" s="20">
        <f>SUM(B800:B801)</f>
        <v>0</v>
      </c>
    </row>
    <row r="800" spans="1:2" hidden="1">
      <c r="A800" s="19" t="s">
        <v>502</v>
      </c>
      <c r="B800" s="22">
        <v>0</v>
      </c>
    </row>
    <row r="801" spans="1:2" hidden="1">
      <c r="A801" s="19" t="s">
        <v>503</v>
      </c>
      <c r="B801" s="22">
        <v>0</v>
      </c>
    </row>
    <row r="802" spans="1:2" hidden="1">
      <c r="A802" s="21" t="s">
        <v>504</v>
      </c>
      <c r="B802" s="20">
        <f>B803</f>
        <v>0</v>
      </c>
    </row>
    <row r="803" spans="1:2" hidden="1">
      <c r="A803" s="19" t="s">
        <v>505</v>
      </c>
      <c r="B803" s="22">
        <v>0</v>
      </c>
    </row>
    <row r="804" spans="1:2">
      <c r="A804" s="25" t="s">
        <v>506</v>
      </c>
      <c r="B804" s="98">
        <f>B805</f>
        <v>5948</v>
      </c>
    </row>
    <row r="805" spans="1:2">
      <c r="A805" s="23" t="s">
        <v>507</v>
      </c>
      <c r="B805" s="98">
        <v>5948</v>
      </c>
    </row>
    <row r="806" spans="1:2">
      <c r="A806" s="25" t="s">
        <v>508</v>
      </c>
      <c r="B806" s="98">
        <f>SUM(B807:B811)</f>
        <v>200</v>
      </c>
    </row>
    <row r="807" spans="1:2">
      <c r="A807" s="23" t="s">
        <v>1341</v>
      </c>
      <c r="B807" s="98">
        <v>20</v>
      </c>
    </row>
    <row r="808" spans="1:2">
      <c r="A808" s="23" t="s">
        <v>1342</v>
      </c>
      <c r="B808" s="98">
        <v>78</v>
      </c>
    </row>
    <row r="809" spans="1:2">
      <c r="A809" s="23" t="s">
        <v>509</v>
      </c>
      <c r="B809" s="98">
        <v>102</v>
      </c>
    </row>
    <row r="810" spans="1:2" hidden="1">
      <c r="A810" s="19" t="s">
        <v>510</v>
      </c>
      <c r="B810" s="22">
        <v>0</v>
      </c>
    </row>
    <row r="811" spans="1:2" hidden="1">
      <c r="A811" s="19" t="s">
        <v>511</v>
      </c>
      <c r="B811" s="22">
        <v>0</v>
      </c>
    </row>
    <row r="812" spans="1:2">
      <c r="A812" s="25" t="s">
        <v>512</v>
      </c>
      <c r="B812" s="98">
        <f>B813</f>
        <v>5108</v>
      </c>
    </row>
    <row r="813" spans="1:2">
      <c r="A813" s="23" t="s">
        <v>513</v>
      </c>
      <c r="B813" s="98">
        <v>5108</v>
      </c>
    </row>
    <row r="814" spans="1:2" hidden="1">
      <c r="A814" s="21" t="s">
        <v>514</v>
      </c>
      <c r="B814" s="20">
        <f>B815</f>
        <v>0</v>
      </c>
    </row>
    <row r="815" spans="1:2" hidden="1">
      <c r="A815" s="19" t="s">
        <v>515</v>
      </c>
      <c r="B815" s="22">
        <v>0</v>
      </c>
    </row>
    <row r="816" spans="1:2" hidden="1">
      <c r="A816" s="21" t="s">
        <v>516</v>
      </c>
      <c r="B816" s="20">
        <f>SUM(B817:B830)</f>
        <v>0</v>
      </c>
    </row>
    <row r="817" spans="1:2" hidden="1">
      <c r="A817" s="19" t="s">
        <v>12</v>
      </c>
      <c r="B817" s="22">
        <v>0</v>
      </c>
    </row>
    <row r="818" spans="1:2" hidden="1">
      <c r="A818" s="19" t="s">
        <v>13</v>
      </c>
      <c r="B818" s="22">
        <v>0</v>
      </c>
    </row>
    <row r="819" spans="1:2" hidden="1">
      <c r="A819" s="19" t="s">
        <v>14</v>
      </c>
      <c r="B819" s="22">
        <v>0</v>
      </c>
    </row>
    <row r="820" spans="1:2" hidden="1">
      <c r="A820" s="19" t="s">
        <v>517</v>
      </c>
      <c r="B820" s="22">
        <v>0</v>
      </c>
    </row>
    <row r="821" spans="1:2" hidden="1">
      <c r="A821" s="19" t="s">
        <v>518</v>
      </c>
      <c r="B821" s="22">
        <v>0</v>
      </c>
    </row>
    <row r="822" spans="1:2" hidden="1">
      <c r="A822" s="19" t="s">
        <v>519</v>
      </c>
      <c r="B822" s="22">
        <v>0</v>
      </c>
    </row>
    <row r="823" spans="1:2" hidden="1">
      <c r="A823" s="19" t="s">
        <v>520</v>
      </c>
      <c r="B823" s="22">
        <v>0</v>
      </c>
    </row>
    <row r="824" spans="1:2" hidden="1">
      <c r="A824" s="19" t="s">
        <v>521</v>
      </c>
      <c r="B824" s="22">
        <v>0</v>
      </c>
    </row>
    <row r="825" spans="1:2" hidden="1">
      <c r="A825" s="19" t="s">
        <v>522</v>
      </c>
      <c r="B825" s="22">
        <v>0</v>
      </c>
    </row>
    <row r="826" spans="1:2" hidden="1">
      <c r="A826" s="19" t="s">
        <v>523</v>
      </c>
      <c r="B826" s="22">
        <v>0</v>
      </c>
    </row>
    <row r="827" spans="1:2" hidden="1">
      <c r="A827" s="19" t="s">
        <v>55</v>
      </c>
      <c r="B827" s="22">
        <v>0</v>
      </c>
    </row>
    <row r="828" spans="1:2" hidden="1">
      <c r="A828" s="19" t="s">
        <v>524</v>
      </c>
      <c r="B828" s="22">
        <v>0</v>
      </c>
    </row>
    <row r="829" spans="1:2" hidden="1">
      <c r="A829" s="19" t="s">
        <v>21</v>
      </c>
      <c r="B829" s="22">
        <v>0</v>
      </c>
    </row>
    <row r="830" spans="1:2" hidden="1">
      <c r="A830" s="19" t="s">
        <v>525</v>
      </c>
      <c r="B830" s="22">
        <v>0</v>
      </c>
    </row>
    <row r="831" spans="1:2">
      <c r="A831" s="25" t="s">
        <v>526</v>
      </c>
      <c r="B831" s="98">
        <f>B832</f>
        <v>1786</v>
      </c>
    </row>
    <row r="832" spans="1:2">
      <c r="A832" s="23" t="s">
        <v>527</v>
      </c>
      <c r="B832" s="98">
        <v>1786</v>
      </c>
    </row>
    <row r="833" spans="1:2">
      <c r="A833" s="25" t="s">
        <v>1022</v>
      </c>
      <c r="B833" s="98">
        <f>SUM(B834,B845,B847,B850,B852,B854)</f>
        <v>100588</v>
      </c>
    </row>
    <row r="834" spans="1:2">
      <c r="A834" s="25" t="s">
        <v>528</v>
      </c>
      <c r="B834" s="98">
        <f>SUM(B835:B844)</f>
        <v>5904</v>
      </c>
    </row>
    <row r="835" spans="1:2">
      <c r="A835" s="23" t="s">
        <v>12</v>
      </c>
      <c r="B835" s="98">
        <v>888</v>
      </c>
    </row>
    <row r="836" spans="1:2" hidden="1">
      <c r="A836" s="19" t="s">
        <v>13</v>
      </c>
      <c r="B836" s="22">
        <v>0</v>
      </c>
    </row>
    <row r="837" spans="1:2" hidden="1">
      <c r="A837" s="19" t="s">
        <v>14</v>
      </c>
      <c r="B837" s="22">
        <v>0</v>
      </c>
    </row>
    <row r="838" spans="1:2" hidden="1">
      <c r="A838" s="19" t="s">
        <v>529</v>
      </c>
      <c r="B838" s="22">
        <v>0</v>
      </c>
    </row>
    <row r="839" spans="1:2" hidden="1">
      <c r="A839" s="19" t="s">
        <v>530</v>
      </c>
      <c r="B839" s="22">
        <v>0</v>
      </c>
    </row>
    <row r="840" spans="1:2" hidden="1">
      <c r="A840" s="19" t="s">
        <v>531</v>
      </c>
      <c r="B840" s="22">
        <v>0</v>
      </c>
    </row>
    <row r="841" spans="1:2" hidden="1">
      <c r="A841" s="19" t="s">
        <v>532</v>
      </c>
      <c r="B841" s="22">
        <v>0</v>
      </c>
    </row>
    <row r="842" spans="1:2" hidden="1">
      <c r="A842" s="19" t="s">
        <v>533</v>
      </c>
      <c r="B842" s="22">
        <v>0</v>
      </c>
    </row>
    <row r="843" spans="1:2" hidden="1">
      <c r="A843" s="19" t="s">
        <v>534</v>
      </c>
      <c r="B843" s="22">
        <v>0</v>
      </c>
    </row>
    <row r="844" spans="1:2">
      <c r="A844" s="23" t="s">
        <v>535</v>
      </c>
      <c r="B844" s="98">
        <v>5016</v>
      </c>
    </row>
    <row r="845" spans="1:2">
      <c r="A845" s="25" t="s">
        <v>536</v>
      </c>
      <c r="B845" s="98">
        <f>B846</f>
        <v>35</v>
      </c>
    </row>
    <row r="846" spans="1:2">
      <c r="A846" s="23" t="s">
        <v>537</v>
      </c>
      <c r="B846" s="98">
        <v>35</v>
      </c>
    </row>
    <row r="847" spans="1:2">
      <c r="A847" s="25" t="s">
        <v>538</v>
      </c>
      <c r="B847" s="98">
        <f>SUM(B848:B849)</f>
        <v>46944</v>
      </c>
    </row>
    <row r="848" spans="1:2">
      <c r="A848" s="23" t="s">
        <v>539</v>
      </c>
      <c r="B848" s="98">
        <v>1055</v>
      </c>
    </row>
    <row r="849" spans="1:2">
      <c r="A849" s="23" t="s">
        <v>540</v>
      </c>
      <c r="B849" s="98">
        <v>45889</v>
      </c>
    </row>
    <row r="850" spans="1:2">
      <c r="A850" s="25" t="s">
        <v>541</v>
      </c>
      <c r="B850" s="98">
        <f>B851</f>
        <v>2354</v>
      </c>
    </row>
    <row r="851" spans="1:2">
      <c r="A851" s="23" t="s">
        <v>542</v>
      </c>
      <c r="B851" s="98">
        <v>2354</v>
      </c>
    </row>
    <row r="852" spans="1:2" hidden="1">
      <c r="A852" s="21" t="s">
        <v>543</v>
      </c>
      <c r="B852" s="20">
        <f>B853</f>
        <v>0</v>
      </c>
    </row>
    <row r="853" spans="1:2" hidden="1">
      <c r="A853" s="19" t="s">
        <v>544</v>
      </c>
      <c r="B853" s="22">
        <v>0</v>
      </c>
    </row>
    <row r="854" spans="1:2">
      <c r="A854" s="25" t="s">
        <v>545</v>
      </c>
      <c r="B854" s="98">
        <f>B855</f>
        <v>45351</v>
      </c>
    </row>
    <row r="855" spans="1:2">
      <c r="A855" s="23" t="s">
        <v>546</v>
      </c>
      <c r="B855" s="98">
        <v>45351</v>
      </c>
    </row>
    <row r="856" spans="1:2">
      <c r="A856" s="25" t="s">
        <v>1023</v>
      </c>
      <c r="B856" s="98">
        <f>SUM(B857,B882,B907,B933,B944,B955,B961,B968,B975,B978)</f>
        <v>107511</v>
      </c>
    </row>
    <row r="857" spans="1:2">
      <c r="A857" s="25" t="s">
        <v>547</v>
      </c>
      <c r="B857" s="98">
        <f>SUM(B858:B881)</f>
        <v>22842</v>
      </c>
    </row>
    <row r="858" spans="1:2">
      <c r="A858" s="23" t="s">
        <v>12</v>
      </c>
      <c r="B858" s="98">
        <v>992</v>
      </c>
    </row>
    <row r="859" spans="1:2" hidden="1">
      <c r="A859" s="19" t="s">
        <v>13</v>
      </c>
      <c r="B859" s="22">
        <v>0</v>
      </c>
    </row>
    <row r="860" spans="1:2" hidden="1">
      <c r="A860" s="19" t="s">
        <v>14</v>
      </c>
      <c r="B860" s="22">
        <v>0</v>
      </c>
    </row>
    <row r="861" spans="1:2">
      <c r="A861" s="23" t="s">
        <v>21</v>
      </c>
      <c r="B861" s="98">
        <v>4514</v>
      </c>
    </row>
    <row r="862" spans="1:2" hidden="1">
      <c r="A862" s="19" t="s">
        <v>548</v>
      </c>
      <c r="B862" s="22">
        <v>0</v>
      </c>
    </row>
    <row r="863" spans="1:2">
      <c r="A863" s="23" t="s">
        <v>549</v>
      </c>
      <c r="B863" s="98">
        <v>331</v>
      </c>
    </row>
    <row r="864" spans="1:2">
      <c r="A864" s="23" t="s">
        <v>550</v>
      </c>
      <c r="B864" s="98">
        <v>502</v>
      </c>
    </row>
    <row r="865" spans="1:2" hidden="1">
      <c r="A865" s="19" t="s">
        <v>551</v>
      </c>
      <c r="B865" s="22">
        <v>0</v>
      </c>
    </row>
    <row r="866" spans="1:2">
      <c r="A866" s="23" t="s">
        <v>552</v>
      </c>
      <c r="B866" s="98">
        <v>99</v>
      </c>
    </row>
    <row r="867" spans="1:2" hidden="1">
      <c r="A867" s="19" t="s">
        <v>553</v>
      </c>
      <c r="B867" s="22">
        <v>0</v>
      </c>
    </row>
    <row r="868" spans="1:2">
      <c r="A868" s="23" t="s">
        <v>554</v>
      </c>
      <c r="B868" s="98">
        <v>439</v>
      </c>
    </row>
    <row r="869" spans="1:2" hidden="1">
      <c r="A869" s="19" t="s">
        <v>555</v>
      </c>
      <c r="B869" s="22">
        <v>0</v>
      </c>
    </row>
    <row r="870" spans="1:2">
      <c r="A870" s="23" t="s">
        <v>556</v>
      </c>
      <c r="B870" s="98">
        <v>76</v>
      </c>
    </row>
    <row r="871" spans="1:2" hidden="1">
      <c r="A871" s="19" t="s">
        <v>557</v>
      </c>
      <c r="B871" s="22">
        <v>0</v>
      </c>
    </row>
    <row r="872" spans="1:2" hidden="1">
      <c r="A872" s="19" t="s">
        <v>558</v>
      </c>
      <c r="B872" s="22">
        <v>0</v>
      </c>
    </row>
    <row r="873" spans="1:2">
      <c r="A873" s="23" t="s">
        <v>559</v>
      </c>
      <c r="B873" s="98">
        <v>5149</v>
      </c>
    </row>
    <row r="874" spans="1:2">
      <c r="A874" s="23" t="s">
        <v>560</v>
      </c>
      <c r="B874" s="98">
        <v>787</v>
      </c>
    </row>
    <row r="875" spans="1:2" hidden="1">
      <c r="A875" s="19" t="s">
        <v>561</v>
      </c>
      <c r="B875" s="22">
        <v>0</v>
      </c>
    </row>
    <row r="876" spans="1:2">
      <c r="A876" s="23" t="s">
        <v>562</v>
      </c>
      <c r="B876" s="98">
        <v>113</v>
      </c>
    </row>
    <row r="877" spans="1:2">
      <c r="A877" s="23" t="s">
        <v>563</v>
      </c>
      <c r="B877" s="98">
        <v>1699</v>
      </c>
    </row>
    <row r="878" spans="1:2">
      <c r="A878" s="23" t="s">
        <v>564</v>
      </c>
      <c r="B878" s="98">
        <v>229</v>
      </c>
    </row>
    <row r="879" spans="1:2">
      <c r="A879" s="23" t="s">
        <v>565</v>
      </c>
      <c r="B879" s="98">
        <v>157</v>
      </c>
    </row>
    <row r="880" spans="1:2" hidden="1">
      <c r="A880" s="19" t="s">
        <v>566</v>
      </c>
      <c r="B880" s="22">
        <v>0</v>
      </c>
    </row>
    <row r="881" spans="1:2">
      <c r="A881" s="23" t="s">
        <v>567</v>
      </c>
      <c r="B881" s="98">
        <v>7755</v>
      </c>
    </row>
    <row r="882" spans="1:2">
      <c r="A882" s="25" t="s">
        <v>1343</v>
      </c>
      <c r="B882" s="98">
        <f>SUM(B883:B906)</f>
        <v>14481</v>
      </c>
    </row>
    <row r="883" spans="1:2">
      <c r="A883" s="23" t="s">
        <v>12</v>
      </c>
      <c r="B883" s="98">
        <v>397</v>
      </c>
    </row>
    <row r="884" spans="1:2" hidden="1">
      <c r="A884" s="19" t="s">
        <v>13</v>
      </c>
      <c r="B884" s="22">
        <v>0</v>
      </c>
    </row>
    <row r="885" spans="1:2" hidden="1">
      <c r="A885" s="19" t="s">
        <v>14</v>
      </c>
      <c r="B885" s="22">
        <v>0</v>
      </c>
    </row>
    <row r="886" spans="1:2">
      <c r="A886" s="23" t="s">
        <v>1344</v>
      </c>
      <c r="B886" s="98">
        <v>1906</v>
      </c>
    </row>
    <row r="887" spans="1:2">
      <c r="A887" s="23" t="s">
        <v>568</v>
      </c>
      <c r="B887" s="98">
        <v>3346</v>
      </c>
    </row>
    <row r="888" spans="1:2" hidden="1">
      <c r="A888" s="19" t="s">
        <v>1345</v>
      </c>
      <c r="B888" s="22">
        <v>0</v>
      </c>
    </row>
    <row r="889" spans="1:2">
      <c r="A889" s="23" t="s">
        <v>569</v>
      </c>
      <c r="B889" s="98">
        <v>148</v>
      </c>
    </row>
    <row r="890" spans="1:2">
      <c r="A890" s="23" t="s">
        <v>570</v>
      </c>
      <c r="B890" s="98">
        <v>1892</v>
      </c>
    </row>
    <row r="891" spans="1:2">
      <c r="A891" s="23" t="s">
        <v>1346</v>
      </c>
      <c r="B891" s="98">
        <v>186</v>
      </c>
    </row>
    <row r="892" spans="1:2" hidden="1">
      <c r="A892" s="19" t="s">
        <v>571</v>
      </c>
      <c r="B892" s="22">
        <v>0</v>
      </c>
    </row>
    <row r="893" spans="1:2">
      <c r="A893" s="23" t="s">
        <v>572</v>
      </c>
      <c r="B893" s="98">
        <v>451</v>
      </c>
    </row>
    <row r="894" spans="1:2">
      <c r="A894" s="23" t="s">
        <v>1347</v>
      </c>
      <c r="B894" s="98">
        <v>157</v>
      </c>
    </row>
    <row r="895" spans="1:2" hidden="1">
      <c r="A895" s="19" t="s">
        <v>573</v>
      </c>
      <c r="B895" s="22">
        <v>0</v>
      </c>
    </row>
    <row r="896" spans="1:2" hidden="1">
      <c r="A896" s="19" t="s">
        <v>1348</v>
      </c>
      <c r="B896" s="22">
        <v>0</v>
      </c>
    </row>
    <row r="897" spans="1:2">
      <c r="A897" s="23" t="s">
        <v>1349</v>
      </c>
      <c r="B897" s="98">
        <v>70</v>
      </c>
    </row>
    <row r="898" spans="1:2" hidden="1">
      <c r="A898" s="19" t="s">
        <v>574</v>
      </c>
      <c r="B898" s="22">
        <v>0</v>
      </c>
    </row>
    <row r="899" spans="1:2" hidden="1">
      <c r="A899" s="19" t="s">
        <v>575</v>
      </c>
      <c r="B899" s="22">
        <v>0</v>
      </c>
    </row>
    <row r="900" spans="1:2" hidden="1">
      <c r="A900" s="19" t="s">
        <v>1350</v>
      </c>
      <c r="B900" s="22">
        <v>0</v>
      </c>
    </row>
    <row r="901" spans="1:2" hidden="1">
      <c r="A901" s="19" t="s">
        <v>576</v>
      </c>
      <c r="B901" s="22">
        <v>0</v>
      </c>
    </row>
    <row r="902" spans="1:2">
      <c r="A902" s="23" t="s">
        <v>1351</v>
      </c>
      <c r="B902" s="98">
        <v>206</v>
      </c>
    </row>
    <row r="903" spans="1:2" hidden="1">
      <c r="A903" s="19" t="s">
        <v>1352</v>
      </c>
      <c r="B903" s="22">
        <v>0</v>
      </c>
    </row>
    <row r="904" spans="1:2" hidden="1">
      <c r="A904" s="19" t="s">
        <v>1353</v>
      </c>
      <c r="B904" s="22">
        <v>0</v>
      </c>
    </row>
    <row r="905" spans="1:2" hidden="1">
      <c r="A905" s="19" t="s">
        <v>1354</v>
      </c>
      <c r="B905" s="22">
        <v>0</v>
      </c>
    </row>
    <row r="906" spans="1:2">
      <c r="A906" s="23" t="s">
        <v>1355</v>
      </c>
      <c r="B906" s="98">
        <v>5722</v>
      </c>
    </row>
    <row r="907" spans="1:2">
      <c r="A907" s="25" t="s">
        <v>577</v>
      </c>
      <c r="B907" s="98">
        <f>SUM(B908:B932)</f>
        <v>21889</v>
      </c>
    </row>
    <row r="908" spans="1:2">
      <c r="A908" s="23" t="s">
        <v>12</v>
      </c>
      <c r="B908" s="98">
        <v>754</v>
      </c>
    </row>
    <row r="909" spans="1:2" hidden="1">
      <c r="A909" s="19" t="s">
        <v>13</v>
      </c>
      <c r="B909" s="22">
        <v>0</v>
      </c>
    </row>
    <row r="910" spans="1:2" hidden="1">
      <c r="A910" s="19" t="s">
        <v>14</v>
      </c>
      <c r="B910" s="22">
        <v>0</v>
      </c>
    </row>
    <row r="911" spans="1:2" hidden="1">
      <c r="A911" s="19" t="s">
        <v>578</v>
      </c>
      <c r="B911" s="22">
        <v>0</v>
      </c>
    </row>
    <row r="912" spans="1:2">
      <c r="A912" s="23" t="s">
        <v>579</v>
      </c>
      <c r="B912" s="98">
        <v>5440</v>
      </c>
    </row>
    <row r="913" spans="1:2">
      <c r="A913" s="23" t="s">
        <v>580</v>
      </c>
      <c r="B913" s="98">
        <v>240</v>
      </c>
    </row>
    <row r="914" spans="1:2" hidden="1">
      <c r="A914" s="19" t="s">
        <v>581</v>
      </c>
      <c r="B914" s="22">
        <v>0</v>
      </c>
    </row>
    <row r="915" spans="1:2">
      <c r="A915" s="23" t="s">
        <v>582</v>
      </c>
      <c r="B915" s="98">
        <v>309</v>
      </c>
    </row>
    <row r="916" spans="1:2" hidden="1">
      <c r="A916" s="19" t="s">
        <v>583</v>
      </c>
      <c r="B916" s="22">
        <v>0</v>
      </c>
    </row>
    <row r="917" spans="1:2">
      <c r="A917" s="23" t="s">
        <v>584</v>
      </c>
      <c r="B917" s="98">
        <v>1719</v>
      </c>
    </row>
    <row r="918" spans="1:2">
      <c r="A918" s="23" t="s">
        <v>585</v>
      </c>
      <c r="B918" s="98">
        <v>60</v>
      </c>
    </row>
    <row r="919" spans="1:2" hidden="1">
      <c r="A919" s="19" t="s">
        <v>586</v>
      </c>
      <c r="B919" s="22">
        <v>0</v>
      </c>
    </row>
    <row r="920" spans="1:2">
      <c r="A920" s="23" t="s">
        <v>587</v>
      </c>
      <c r="B920" s="98">
        <v>311</v>
      </c>
    </row>
    <row r="921" spans="1:2">
      <c r="A921" s="23" t="s">
        <v>588</v>
      </c>
      <c r="B921" s="98">
        <v>338</v>
      </c>
    </row>
    <row r="922" spans="1:2" hidden="1">
      <c r="A922" s="19" t="s">
        <v>589</v>
      </c>
      <c r="B922" s="22">
        <v>0</v>
      </c>
    </row>
    <row r="923" spans="1:2">
      <c r="A923" s="23" t="s">
        <v>590</v>
      </c>
      <c r="B923" s="98">
        <v>947</v>
      </c>
    </row>
    <row r="924" spans="1:2" hidden="1">
      <c r="A924" s="19" t="s">
        <v>591</v>
      </c>
      <c r="B924" s="22">
        <v>0</v>
      </c>
    </row>
    <row r="925" spans="1:2" hidden="1">
      <c r="A925" s="19" t="s">
        <v>592</v>
      </c>
      <c r="B925" s="22">
        <v>0</v>
      </c>
    </row>
    <row r="926" spans="1:2">
      <c r="A926" s="23" t="s">
        <v>593</v>
      </c>
      <c r="B926" s="98">
        <v>8580</v>
      </c>
    </row>
    <row r="927" spans="1:2">
      <c r="A927" s="23" t="s">
        <v>594</v>
      </c>
      <c r="B927" s="98">
        <v>353</v>
      </c>
    </row>
    <row r="928" spans="1:2" hidden="1">
      <c r="A928" s="19" t="s">
        <v>595</v>
      </c>
      <c r="B928" s="22">
        <v>0</v>
      </c>
    </row>
    <row r="929" spans="1:2" hidden="1">
      <c r="A929" s="19" t="s">
        <v>574</v>
      </c>
      <c r="B929" s="22">
        <v>0</v>
      </c>
    </row>
    <row r="930" spans="1:2" hidden="1">
      <c r="A930" s="19" t="s">
        <v>596</v>
      </c>
      <c r="B930" s="22">
        <v>0</v>
      </c>
    </row>
    <row r="931" spans="1:2">
      <c r="A931" s="23" t="s">
        <v>597</v>
      </c>
      <c r="B931" s="98">
        <v>784</v>
      </c>
    </row>
    <row r="932" spans="1:2">
      <c r="A932" s="23" t="s">
        <v>598</v>
      </c>
      <c r="B932" s="98">
        <v>2054</v>
      </c>
    </row>
    <row r="933" spans="1:2" hidden="1">
      <c r="A933" s="21" t="s">
        <v>599</v>
      </c>
      <c r="B933" s="20">
        <f>SUM(B934:B943)</f>
        <v>0</v>
      </c>
    </row>
    <row r="934" spans="1:2" hidden="1">
      <c r="A934" s="19" t="s">
        <v>12</v>
      </c>
      <c r="B934" s="22">
        <v>0</v>
      </c>
    </row>
    <row r="935" spans="1:2" hidden="1">
      <c r="A935" s="19" t="s">
        <v>13</v>
      </c>
      <c r="B935" s="22">
        <v>0</v>
      </c>
    </row>
    <row r="936" spans="1:2" hidden="1">
      <c r="A936" s="19" t="s">
        <v>14</v>
      </c>
      <c r="B936" s="22">
        <v>0</v>
      </c>
    </row>
    <row r="937" spans="1:2" hidden="1">
      <c r="A937" s="19" t="s">
        <v>600</v>
      </c>
      <c r="B937" s="22">
        <v>0</v>
      </c>
    </row>
    <row r="938" spans="1:2" hidden="1">
      <c r="A938" s="19" t="s">
        <v>601</v>
      </c>
      <c r="B938" s="22">
        <v>0</v>
      </c>
    </row>
    <row r="939" spans="1:2" hidden="1">
      <c r="A939" s="19" t="s">
        <v>602</v>
      </c>
      <c r="B939" s="22">
        <v>0</v>
      </c>
    </row>
    <row r="940" spans="1:2" hidden="1">
      <c r="A940" s="19" t="s">
        <v>603</v>
      </c>
      <c r="B940" s="22">
        <v>0</v>
      </c>
    </row>
    <row r="941" spans="1:2" hidden="1">
      <c r="A941" s="19" t="s">
        <v>604</v>
      </c>
      <c r="B941" s="22">
        <v>0</v>
      </c>
    </row>
    <row r="942" spans="1:2" hidden="1">
      <c r="A942" s="19" t="s">
        <v>605</v>
      </c>
      <c r="B942" s="22">
        <v>0</v>
      </c>
    </row>
    <row r="943" spans="1:2" hidden="1">
      <c r="A943" s="19" t="s">
        <v>606</v>
      </c>
      <c r="B943" s="22">
        <v>0</v>
      </c>
    </row>
    <row r="944" spans="1:2">
      <c r="A944" s="25" t="s">
        <v>607</v>
      </c>
      <c r="B944" s="98">
        <f>SUM(B945:B954)</f>
        <v>35831</v>
      </c>
    </row>
    <row r="945" spans="1:2">
      <c r="A945" s="23" t="s">
        <v>12</v>
      </c>
      <c r="B945" s="98">
        <v>142</v>
      </c>
    </row>
    <row r="946" spans="1:2" hidden="1">
      <c r="A946" s="19" t="s">
        <v>13</v>
      </c>
      <c r="B946" s="22">
        <v>0</v>
      </c>
    </row>
    <row r="947" spans="1:2" hidden="1">
      <c r="A947" s="19" t="s">
        <v>14</v>
      </c>
      <c r="B947" s="22">
        <v>0</v>
      </c>
    </row>
    <row r="948" spans="1:2">
      <c r="A948" s="23" t="s">
        <v>608</v>
      </c>
      <c r="B948" s="98">
        <v>20872</v>
      </c>
    </row>
    <row r="949" spans="1:2">
      <c r="A949" s="23" t="s">
        <v>609</v>
      </c>
      <c r="B949" s="98">
        <v>3714</v>
      </c>
    </row>
    <row r="950" spans="1:2" hidden="1">
      <c r="A950" s="19" t="s">
        <v>610</v>
      </c>
      <c r="B950" s="22">
        <v>0</v>
      </c>
    </row>
    <row r="951" spans="1:2" hidden="1">
      <c r="A951" s="19" t="s">
        <v>611</v>
      </c>
      <c r="B951" s="22">
        <v>0</v>
      </c>
    </row>
    <row r="952" spans="1:2" hidden="1">
      <c r="A952" s="19" t="s">
        <v>612</v>
      </c>
      <c r="B952" s="22">
        <v>0</v>
      </c>
    </row>
    <row r="953" spans="1:2">
      <c r="A953" s="23" t="s">
        <v>613</v>
      </c>
      <c r="B953" s="98">
        <v>109</v>
      </c>
    </row>
    <row r="954" spans="1:2">
      <c r="A954" s="23" t="s">
        <v>614</v>
      </c>
      <c r="B954" s="98">
        <v>10994</v>
      </c>
    </row>
    <row r="955" spans="1:2">
      <c r="A955" s="25" t="s">
        <v>615</v>
      </c>
      <c r="B955" s="98">
        <f>SUM(B956:B960)</f>
        <v>2358</v>
      </c>
    </row>
    <row r="956" spans="1:2" hidden="1">
      <c r="A956" s="19" t="s">
        <v>254</v>
      </c>
      <c r="B956" s="22">
        <v>0</v>
      </c>
    </row>
    <row r="957" spans="1:2">
      <c r="A957" s="23" t="s">
        <v>616</v>
      </c>
      <c r="B957" s="98">
        <v>1867</v>
      </c>
    </row>
    <row r="958" spans="1:2">
      <c r="A958" s="23" t="s">
        <v>1180</v>
      </c>
      <c r="B958" s="98">
        <v>491</v>
      </c>
    </row>
    <row r="959" spans="1:2" hidden="1">
      <c r="A959" s="19" t="s">
        <v>1181</v>
      </c>
      <c r="B959" s="22">
        <v>0</v>
      </c>
    </row>
    <row r="960" spans="1:2" hidden="1">
      <c r="A960" s="19" t="s">
        <v>617</v>
      </c>
      <c r="B960" s="22">
        <v>0</v>
      </c>
    </row>
    <row r="961" spans="1:2">
      <c r="A961" s="25" t="s">
        <v>618</v>
      </c>
      <c r="B961" s="98">
        <f>SUM(B962:B967)</f>
        <v>8527</v>
      </c>
    </row>
    <row r="962" spans="1:2">
      <c r="A962" s="23" t="s">
        <v>619</v>
      </c>
      <c r="B962" s="98">
        <v>3550</v>
      </c>
    </row>
    <row r="963" spans="1:2" hidden="1">
      <c r="A963" s="19" t="s">
        <v>620</v>
      </c>
      <c r="B963" s="22">
        <v>0</v>
      </c>
    </row>
    <row r="964" spans="1:2">
      <c r="A964" s="23" t="s">
        <v>621</v>
      </c>
      <c r="B964" s="98">
        <v>4479</v>
      </c>
    </row>
    <row r="965" spans="1:2" hidden="1">
      <c r="A965" s="19" t="s">
        <v>622</v>
      </c>
      <c r="B965" s="22">
        <v>0</v>
      </c>
    </row>
    <row r="966" spans="1:2" hidden="1">
      <c r="A966" s="19" t="s">
        <v>623</v>
      </c>
      <c r="B966" s="22">
        <v>0</v>
      </c>
    </row>
    <row r="967" spans="1:2">
      <c r="A967" s="23" t="s">
        <v>624</v>
      </c>
      <c r="B967" s="98">
        <v>498</v>
      </c>
    </row>
    <row r="968" spans="1:2">
      <c r="A968" s="25" t="s">
        <v>625</v>
      </c>
      <c r="B968" s="98">
        <f>SUM(B969:B974)</f>
        <v>1583</v>
      </c>
    </row>
    <row r="969" spans="1:2">
      <c r="A969" s="23" t="s">
        <v>626</v>
      </c>
      <c r="B969" s="98">
        <v>402</v>
      </c>
    </row>
    <row r="970" spans="1:2">
      <c r="A970" s="23" t="s">
        <v>627</v>
      </c>
      <c r="B970" s="98">
        <v>331</v>
      </c>
    </row>
    <row r="971" spans="1:2">
      <c r="A971" s="23" t="s">
        <v>628</v>
      </c>
      <c r="B971" s="98">
        <v>714</v>
      </c>
    </row>
    <row r="972" spans="1:2">
      <c r="A972" s="23" t="s">
        <v>1024</v>
      </c>
      <c r="B972" s="98">
        <v>127</v>
      </c>
    </row>
    <row r="973" spans="1:2" hidden="1">
      <c r="A973" s="19" t="s">
        <v>1025</v>
      </c>
      <c r="B973" s="22">
        <v>0</v>
      </c>
    </row>
    <row r="974" spans="1:2">
      <c r="A974" s="23" t="s">
        <v>629</v>
      </c>
      <c r="B974" s="98">
        <v>9</v>
      </c>
    </row>
    <row r="975" spans="1:2" hidden="1">
      <c r="A975" s="21" t="s">
        <v>630</v>
      </c>
      <c r="B975" s="20">
        <f>SUM(B976:B977)</f>
        <v>0</v>
      </c>
    </row>
    <row r="976" spans="1:2" hidden="1">
      <c r="A976" s="19" t="s">
        <v>631</v>
      </c>
      <c r="B976" s="22">
        <v>0</v>
      </c>
    </row>
    <row r="977" spans="1:2" hidden="1">
      <c r="A977" s="19" t="s">
        <v>632</v>
      </c>
      <c r="B977" s="22">
        <v>0</v>
      </c>
    </row>
    <row r="978" spans="1:2" hidden="1">
      <c r="A978" s="21" t="s">
        <v>633</v>
      </c>
      <c r="B978" s="20">
        <f>B979+B980</f>
        <v>0</v>
      </c>
    </row>
    <row r="979" spans="1:2" hidden="1">
      <c r="A979" s="19" t="s">
        <v>634</v>
      </c>
      <c r="B979" s="22">
        <v>0</v>
      </c>
    </row>
    <row r="980" spans="1:2" hidden="1">
      <c r="A980" s="19" t="s">
        <v>635</v>
      </c>
      <c r="B980" s="22">
        <v>0</v>
      </c>
    </row>
    <row r="981" spans="1:2">
      <c r="A981" s="25" t="s">
        <v>1026</v>
      </c>
      <c r="B981" s="98">
        <f>SUM(B982,B1005,B1015,B1025,B1030,B1037,B1042)</f>
        <v>47776</v>
      </c>
    </row>
    <row r="982" spans="1:2">
      <c r="A982" s="25" t="s">
        <v>636</v>
      </c>
      <c r="B982" s="98">
        <f>SUM(B983:B1004)</f>
        <v>18006</v>
      </c>
    </row>
    <row r="983" spans="1:2">
      <c r="A983" s="23" t="s">
        <v>12</v>
      </c>
      <c r="B983" s="98">
        <v>400</v>
      </c>
    </row>
    <row r="984" spans="1:2">
      <c r="A984" s="23" t="s">
        <v>13</v>
      </c>
      <c r="B984" s="98">
        <v>50</v>
      </c>
    </row>
    <row r="985" spans="1:2" hidden="1">
      <c r="A985" s="19" t="s">
        <v>14</v>
      </c>
      <c r="B985" s="22">
        <v>0</v>
      </c>
    </row>
    <row r="986" spans="1:2">
      <c r="A986" s="23" t="s">
        <v>1027</v>
      </c>
      <c r="B986" s="98">
        <v>4775</v>
      </c>
    </row>
    <row r="987" spans="1:2">
      <c r="A987" s="23" t="s">
        <v>637</v>
      </c>
      <c r="B987" s="98">
        <v>3139</v>
      </c>
    </row>
    <row r="988" spans="1:2" hidden="1">
      <c r="A988" s="19" t="s">
        <v>1028</v>
      </c>
      <c r="B988" s="22">
        <v>0</v>
      </c>
    </row>
    <row r="989" spans="1:2" hidden="1">
      <c r="A989" s="19" t="s">
        <v>638</v>
      </c>
      <c r="B989" s="22">
        <v>0</v>
      </c>
    </row>
    <row r="990" spans="1:2" hidden="1">
      <c r="A990" s="19" t="s">
        <v>639</v>
      </c>
      <c r="B990" s="22">
        <v>0</v>
      </c>
    </row>
    <row r="991" spans="1:2">
      <c r="A991" s="23" t="s">
        <v>640</v>
      </c>
      <c r="B991" s="98">
        <v>927</v>
      </c>
    </row>
    <row r="992" spans="1:2" hidden="1">
      <c r="A992" s="19" t="s">
        <v>641</v>
      </c>
      <c r="B992" s="22">
        <v>0</v>
      </c>
    </row>
    <row r="993" spans="1:2" hidden="1">
      <c r="A993" s="19" t="s">
        <v>642</v>
      </c>
      <c r="B993" s="22">
        <v>0</v>
      </c>
    </row>
    <row r="994" spans="1:2" hidden="1">
      <c r="A994" s="19" t="s">
        <v>643</v>
      </c>
      <c r="B994" s="22">
        <v>0</v>
      </c>
    </row>
    <row r="995" spans="1:2" hidden="1">
      <c r="A995" s="19" t="s">
        <v>644</v>
      </c>
      <c r="B995" s="22">
        <v>0</v>
      </c>
    </row>
    <row r="996" spans="1:2" hidden="1">
      <c r="A996" s="19" t="s">
        <v>645</v>
      </c>
      <c r="B996" s="22">
        <v>0</v>
      </c>
    </row>
    <row r="997" spans="1:2" hidden="1">
      <c r="A997" s="19" t="s">
        <v>646</v>
      </c>
      <c r="B997" s="22">
        <v>0</v>
      </c>
    </row>
    <row r="998" spans="1:2" hidden="1">
      <c r="A998" s="19" t="s">
        <v>647</v>
      </c>
      <c r="B998" s="22">
        <v>0</v>
      </c>
    </row>
    <row r="999" spans="1:2" hidden="1">
      <c r="A999" s="19" t="s">
        <v>648</v>
      </c>
      <c r="B999" s="22">
        <v>0</v>
      </c>
    </row>
    <row r="1000" spans="1:2" hidden="1">
      <c r="A1000" s="19" t="s">
        <v>649</v>
      </c>
      <c r="B1000" s="22">
        <v>0</v>
      </c>
    </row>
    <row r="1001" spans="1:2">
      <c r="A1001" s="23" t="s">
        <v>650</v>
      </c>
      <c r="B1001" s="98">
        <v>348</v>
      </c>
    </row>
    <row r="1002" spans="1:2" hidden="1">
      <c r="A1002" s="19" t="s">
        <v>651</v>
      </c>
      <c r="B1002" s="22">
        <v>0</v>
      </c>
    </row>
    <row r="1003" spans="1:2">
      <c r="A1003" s="23" t="s">
        <v>652</v>
      </c>
      <c r="B1003" s="98">
        <v>6878</v>
      </c>
    </row>
    <row r="1004" spans="1:2">
      <c r="A1004" s="23" t="s">
        <v>653</v>
      </c>
      <c r="B1004" s="98">
        <v>1489</v>
      </c>
    </row>
    <row r="1005" spans="1:2" hidden="1">
      <c r="A1005" s="21" t="s">
        <v>654</v>
      </c>
      <c r="B1005" s="20">
        <f>SUM(B1006:B1014)</f>
        <v>0</v>
      </c>
    </row>
    <row r="1006" spans="1:2" hidden="1">
      <c r="A1006" s="19" t="s">
        <v>12</v>
      </c>
      <c r="B1006" s="22">
        <v>0</v>
      </c>
    </row>
    <row r="1007" spans="1:2" hidden="1">
      <c r="A1007" s="19" t="s">
        <v>13</v>
      </c>
      <c r="B1007" s="22">
        <v>0</v>
      </c>
    </row>
    <row r="1008" spans="1:2" hidden="1">
      <c r="A1008" s="19" t="s">
        <v>14</v>
      </c>
      <c r="B1008" s="22">
        <v>0</v>
      </c>
    </row>
    <row r="1009" spans="1:2" hidden="1">
      <c r="A1009" s="19" t="s">
        <v>655</v>
      </c>
      <c r="B1009" s="22">
        <v>0</v>
      </c>
    </row>
    <row r="1010" spans="1:2" hidden="1">
      <c r="A1010" s="19" t="s">
        <v>656</v>
      </c>
      <c r="B1010" s="22">
        <v>0</v>
      </c>
    </row>
    <row r="1011" spans="1:2" hidden="1">
      <c r="A1011" s="19" t="s">
        <v>657</v>
      </c>
      <c r="B1011" s="22">
        <v>0</v>
      </c>
    </row>
    <row r="1012" spans="1:2" hidden="1">
      <c r="A1012" s="19" t="s">
        <v>658</v>
      </c>
      <c r="B1012" s="22">
        <v>0</v>
      </c>
    </row>
    <row r="1013" spans="1:2" hidden="1">
      <c r="A1013" s="19" t="s">
        <v>659</v>
      </c>
      <c r="B1013" s="22">
        <v>0</v>
      </c>
    </row>
    <row r="1014" spans="1:2" hidden="1">
      <c r="A1014" s="19" t="s">
        <v>660</v>
      </c>
      <c r="B1014" s="22">
        <v>0</v>
      </c>
    </row>
    <row r="1015" spans="1:2" hidden="1">
      <c r="A1015" s="21" t="s">
        <v>661</v>
      </c>
      <c r="B1015" s="20">
        <f>SUM(B1016:B1024)</f>
        <v>0</v>
      </c>
    </row>
    <row r="1016" spans="1:2" hidden="1">
      <c r="A1016" s="19" t="s">
        <v>12</v>
      </c>
      <c r="B1016" s="22">
        <v>0</v>
      </c>
    </row>
    <row r="1017" spans="1:2" hidden="1">
      <c r="A1017" s="19" t="s">
        <v>13</v>
      </c>
      <c r="B1017" s="22">
        <v>0</v>
      </c>
    </row>
    <row r="1018" spans="1:2" hidden="1">
      <c r="A1018" s="19" t="s">
        <v>14</v>
      </c>
      <c r="B1018" s="22">
        <v>0</v>
      </c>
    </row>
    <row r="1019" spans="1:2" hidden="1">
      <c r="A1019" s="19" t="s">
        <v>662</v>
      </c>
      <c r="B1019" s="22">
        <v>0</v>
      </c>
    </row>
    <row r="1020" spans="1:2" hidden="1">
      <c r="A1020" s="19" t="s">
        <v>663</v>
      </c>
      <c r="B1020" s="22">
        <v>0</v>
      </c>
    </row>
    <row r="1021" spans="1:2" hidden="1">
      <c r="A1021" s="19" t="s">
        <v>664</v>
      </c>
      <c r="B1021" s="22">
        <v>0</v>
      </c>
    </row>
    <row r="1022" spans="1:2" hidden="1">
      <c r="A1022" s="19" t="s">
        <v>665</v>
      </c>
      <c r="B1022" s="22">
        <v>0</v>
      </c>
    </row>
    <row r="1023" spans="1:2" hidden="1">
      <c r="A1023" s="19" t="s">
        <v>666</v>
      </c>
      <c r="B1023" s="22">
        <v>0</v>
      </c>
    </row>
    <row r="1024" spans="1:2" hidden="1">
      <c r="A1024" s="19" t="s">
        <v>667</v>
      </c>
      <c r="B1024" s="22">
        <v>0</v>
      </c>
    </row>
    <row r="1025" spans="1:2">
      <c r="A1025" s="25" t="s">
        <v>668</v>
      </c>
      <c r="B1025" s="98">
        <f>SUM(B1026:B1029)</f>
        <v>2125</v>
      </c>
    </row>
    <row r="1026" spans="1:2" hidden="1">
      <c r="A1026" s="19" t="s">
        <v>669</v>
      </c>
      <c r="B1026" s="22">
        <v>0</v>
      </c>
    </row>
    <row r="1027" spans="1:2" hidden="1">
      <c r="A1027" s="19" t="s">
        <v>670</v>
      </c>
      <c r="B1027" s="22">
        <v>0</v>
      </c>
    </row>
    <row r="1028" spans="1:2" hidden="1">
      <c r="A1028" s="19" t="s">
        <v>671</v>
      </c>
      <c r="B1028" s="22">
        <v>0</v>
      </c>
    </row>
    <row r="1029" spans="1:2">
      <c r="A1029" s="23" t="s">
        <v>672</v>
      </c>
      <c r="B1029" s="98">
        <v>2125</v>
      </c>
    </row>
    <row r="1030" spans="1:2" hidden="1">
      <c r="A1030" s="21" t="s">
        <v>673</v>
      </c>
      <c r="B1030" s="20">
        <f>SUM(B1031:B1036)</f>
        <v>0</v>
      </c>
    </row>
    <row r="1031" spans="1:2" hidden="1">
      <c r="A1031" s="19" t="s">
        <v>12</v>
      </c>
      <c r="B1031" s="22">
        <v>0</v>
      </c>
    </row>
    <row r="1032" spans="1:2" hidden="1">
      <c r="A1032" s="19" t="s">
        <v>13</v>
      </c>
      <c r="B1032" s="22">
        <v>0</v>
      </c>
    </row>
    <row r="1033" spans="1:2" hidden="1">
      <c r="A1033" s="19" t="s">
        <v>14</v>
      </c>
      <c r="B1033" s="22">
        <v>0</v>
      </c>
    </row>
    <row r="1034" spans="1:2" hidden="1">
      <c r="A1034" s="19" t="s">
        <v>659</v>
      </c>
      <c r="B1034" s="22">
        <v>0</v>
      </c>
    </row>
    <row r="1035" spans="1:2" hidden="1">
      <c r="A1035" s="19" t="s">
        <v>674</v>
      </c>
      <c r="B1035" s="22">
        <v>0</v>
      </c>
    </row>
    <row r="1036" spans="1:2" hidden="1">
      <c r="A1036" s="19" t="s">
        <v>675</v>
      </c>
      <c r="B1036" s="22">
        <v>0</v>
      </c>
    </row>
    <row r="1037" spans="1:2">
      <c r="A1037" s="25" t="s">
        <v>676</v>
      </c>
      <c r="B1037" s="98">
        <f>SUM(B1038:B1041)</f>
        <v>27645</v>
      </c>
    </row>
    <row r="1038" spans="1:2">
      <c r="A1038" s="23" t="s">
        <v>677</v>
      </c>
      <c r="B1038" s="98">
        <v>9516</v>
      </c>
    </row>
    <row r="1039" spans="1:2">
      <c r="A1039" s="23" t="s">
        <v>678</v>
      </c>
      <c r="B1039" s="98">
        <v>18129</v>
      </c>
    </row>
    <row r="1040" spans="1:2" hidden="1">
      <c r="A1040" s="19" t="s">
        <v>1182</v>
      </c>
      <c r="B1040" s="22">
        <v>0</v>
      </c>
    </row>
    <row r="1041" spans="1:2" hidden="1">
      <c r="A1041" s="19" t="s">
        <v>679</v>
      </c>
      <c r="B1041" s="22">
        <v>0</v>
      </c>
    </row>
    <row r="1042" spans="1:2" hidden="1">
      <c r="A1042" s="21" t="s">
        <v>680</v>
      </c>
      <c r="B1042" s="20">
        <f>SUM(B1043:B1044)</f>
        <v>0</v>
      </c>
    </row>
    <row r="1043" spans="1:2" hidden="1">
      <c r="A1043" s="19" t="s">
        <v>681</v>
      </c>
      <c r="B1043" s="22">
        <v>0</v>
      </c>
    </row>
    <row r="1044" spans="1:2" hidden="1">
      <c r="A1044" s="19" t="s">
        <v>682</v>
      </c>
      <c r="B1044" s="22">
        <v>0</v>
      </c>
    </row>
    <row r="1045" spans="1:2">
      <c r="A1045" s="25" t="s">
        <v>1029</v>
      </c>
      <c r="B1045" s="98">
        <f>SUM(B1046,B1056,B1072,B1077,B1091,B1098,B1105)</f>
        <v>282</v>
      </c>
    </row>
    <row r="1046" spans="1:2" hidden="1">
      <c r="A1046" s="21" t="s">
        <v>683</v>
      </c>
      <c r="B1046" s="20">
        <f>SUM(B1047:B1055)</f>
        <v>0</v>
      </c>
    </row>
    <row r="1047" spans="1:2" hidden="1">
      <c r="A1047" s="19" t="s">
        <v>12</v>
      </c>
      <c r="B1047" s="22">
        <v>0</v>
      </c>
    </row>
    <row r="1048" spans="1:2" hidden="1">
      <c r="A1048" s="19" t="s">
        <v>13</v>
      </c>
      <c r="B1048" s="22">
        <v>0</v>
      </c>
    </row>
    <row r="1049" spans="1:2" hidden="1">
      <c r="A1049" s="19" t="s">
        <v>14</v>
      </c>
      <c r="B1049" s="22">
        <v>0</v>
      </c>
    </row>
    <row r="1050" spans="1:2" hidden="1">
      <c r="A1050" s="19" t="s">
        <v>684</v>
      </c>
      <c r="B1050" s="22">
        <v>0</v>
      </c>
    </row>
    <row r="1051" spans="1:2" hidden="1">
      <c r="A1051" s="19" t="s">
        <v>685</v>
      </c>
      <c r="B1051" s="22">
        <v>0</v>
      </c>
    </row>
    <row r="1052" spans="1:2" hidden="1">
      <c r="A1052" s="19" t="s">
        <v>686</v>
      </c>
      <c r="B1052" s="22">
        <v>0</v>
      </c>
    </row>
    <row r="1053" spans="1:2" hidden="1">
      <c r="A1053" s="19" t="s">
        <v>687</v>
      </c>
      <c r="B1053" s="22">
        <v>0</v>
      </c>
    </row>
    <row r="1054" spans="1:2" hidden="1">
      <c r="A1054" s="19" t="s">
        <v>688</v>
      </c>
      <c r="B1054" s="22">
        <v>0</v>
      </c>
    </row>
    <row r="1055" spans="1:2" hidden="1">
      <c r="A1055" s="19" t="s">
        <v>689</v>
      </c>
      <c r="B1055" s="22">
        <v>0</v>
      </c>
    </row>
    <row r="1056" spans="1:2">
      <c r="A1056" s="25" t="s">
        <v>690</v>
      </c>
      <c r="B1056" s="98">
        <f>SUM(B1057:B1071)</f>
        <v>39</v>
      </c>
    </row>
    <row r="1057" spans="1:2" hidden="1">
      <c r="A1057" s="19" t="s">
        <v>12</v>
      </c>
      <c r="B1057" s="22">
        <v>0</v>
      </c>
    </row>
    <row r="1058" spans="1:2" hidden="1">
      <c r="A1058" s="19" t="s">
        <v>13</v>
      </c>
      <c r="B1058" s="22">
        <v>0</v>
      </c>
    </row>
    <row r="1059" spans="1:2" hidden="1">
      <c r="A1059" s="19" t="s">
        <v>14</v>
      </c>
      <c r="B1059" s="22">
        <v>0</v>
      </c>
    </row>
    <row r="1060" spans="1:2" hidden="1">
      <c r="A1060" s="19" t="s">
        <v>691</v>
      </c>
      <c r="B1060" s="22">
        <v>0</v>
      </c>
    </row>
    <row r="1061" spans="1:2" hidden="1">
      <c r="A1061" s="19" t="s">
        <v>692</v>
      </c>
      <c r="B1061" s="22">
        <v>0</v>
      </c>
    </row>
    <row r="1062" spans="1:2" hidden="1">
      <c r="A1062" s="19" t="s">
        <v>693</v>
      </c>
      <c r="B1062" s="22">
        <v>0</v>
      </c>
    </row>
    <row r="1063" spans="1:2" hidden="1">
      <c r="A1063" s="19" t="s">
        <v>694</v>
      </c>
      <c r="B1063" s="22">
        <v>0</v>
      </c>
    </row>
    <row r="1064" spans="1:2" hidden="1">
      <c r="A1064" s="19" t="s">
        <v>695</v>
      </c>
      <c r="B1064" s="22">
        <v>0</v>
      </c>
    </row>
    <row r="1065" spans="1:2" hidden="1">
      <c r="A1065" s="19" t="s">
        <v>696</v>
      </c>
      <c r="B1065" s="22">
        <v>0</v>
      </c>
    </row>
    <row r="1066" spans="1:2" hidden="1">
      <c r="A1066" s="19" t="s">
        <v>697</v>
      </c>
      <c r="B1066" s="22">
        <v>0</v>
      </c>
    </row>
    <row r="1067" spans="1:2" hidden="1">
      <c r="A1067" s="19" t="s">
        <v>698</v>
      </c>
      <c r="B1067" s="22">
        <v>0</v>
      </c>
    </row>
    <row r="1068" spans="1:2" hidden="1">
      <c r="A1068" s="19" t="s">
        <v>699</v>
      </c>
      <c r="B1068" s="22">
        <v>0</v>
      </c>
    </row>
    <row r="1069" spans="1:2" hidden="1">
      <c r="A1069" s="19" t="s">
        <v>700</v>
      </c>
      <c r="B1069" s="22">
        <v>0</v>
      </c>
    </row>
    <row r="1070" spans="1:2" hidden="1">
      <c r="A1070" s="19" t="s">
        <v>701</v>
      </c>
      <c r="B1070" s="22">
        <v>0</v>
      </c>
    </row>
    <row r="1071" spans="1:2">
      <c r="A1071" s="23" t="s">
        <v>702</v>
      </c>
      <c r="B1071" s="98">
        <v>39</v>
      </c>
    </row>
    <row r="1072" spans="1:2" hidden="1">
      <c r="A1072" s="21" t="s">
        <v>703</v>
      </c>
      <c r="B1072" s="20">
        <f>SUM(B1073:B1076)</f>
        <v>0</v>
      </c>
    </row>
    <row r="1073" spans="1:2" hidden="1">
      <c r="A1073" s="19" t="s">
        <v>12</v>
      </c>
      <c r="B1073" s="22">
        <v>0</v>
      </c>
    </row>
    <row r="1074" spans="1:2" hidden="1">
      <c r="A1074" s="19" t="s">
        <v>13</v>
      </c>
      <c r="B1074" s="22">
        <v>0</v>
      </c>
    </row>
    <row r="1075" spans="1:2" hidden="1">
      <c r="A1075" s="19" t="s">
        <v>14</v>
      </c>
      <c r="B1075" s="22">
        <v>0</v>
      </c>
    </row>
    <row r="1076" spans="1:2" hidden="1">
      <c r="A1076" s="19" t="s">
        <v>704</v>
      </c>
      <c r="B1076" s="22">
        <v>0</v>
      </c>
    </row>
    <row r="1077" spans="1:2" hidden="1">
      <c r="A1077" s="21" t="s">
        <v>705</v>
      </c>
      <c r="B1077" s="20">
        <f>SUM(B1078:B1090)</f>
        <v>0</v>
      </c>
    </row>
    <row r="1078" spans="1:2" hidden="1">
      <c r="A1078" s="19" t="s">
        <v>12</v>
      </c>
      <c r="B1078" s="22">
        <v>0</v>
      </c>
    </row>
    <row r="1079" spans="1:2" hidden="1">
      <c r="A1079" s="19" t="s">
        <v>13</v>
      </c>
      <c r="B1079" s="22">
        <v>0</v>
      </c>
    </row>
    <row r="1080" spans="1:2" hidden="1">
      <c r="A1080" s="19" t="s">
        <v>14</v>
      </c>
      <c r="B1080" s="22">
        <v>0</v>
      </c>
    </row>
    <row r="1081" spans="1:2" hidden="1">
      <c r="A1081" s="19" t="s">
        <v>706</v>
      </c>
      <c r="B1081" s="22">
        <v>0</v>
      </c>
    </row>
    <row r="1082" spans="1:2" hidden="1">
      <c r="A1082" s="19" t="s">
        <v>707</v>
      </c>
      <c r="B1082" s="22">
        <v>0</v>
      </c>
    </row>
    <row r="1083" spans="1:2" hidden="1">
      <c r="A1083" s="19" t="s">
        <v>708</v>
      </c>
      <c r="B1083" s="22">
        <v>0</v>
      </c>
    </row>
    <row r="1084" spans="1:2" hidden="1">
      <c r="A1084" s="19" t="s">
        <v>709</v>
      </c>
      <c r="B1084" s="22">
        <v>0</v>
      </c>
    </row>
    <row r="1085" spans="1:2" hidden="1">
      <c r="A1085" s="19" t="s">
        <v>710</v>
      </c>
      <c r="B1085" s="22">
        <v>0</v>
      </c>
    </row>
    <row r="1086" spans="1:2" hidden="1">
      <c r="A1086" s="19" t="s">
        <v>711</v>
      </c>
      <c r="B1086" s="22">
        <v>0</v>
      </c>
    </row>
    <row r="1087" spans="1:2" hidden="1">
      <c r="A1087" s="19" t="s">
        <v>712</v>
      </c>
      <c r="B1087" s="22">
        <v>0</v>
      </c>
    </row>
    <row r="1088" spans="1:2" hidden="1">
      <c r="A1088" s="19" t="s">
        <v>659</v>
      </c>
      <c r="B1088" s="22">
        <v>0</v>
      </c>
    </row>
    <row r="1089" spans="1:2" hidden="1">
      <c r="A1089" s="19" t="s">
        <v>713</v>
      </c>
      <c r="B1089" s="22">
        <v>0</v>
      </c>
    </row>
    <row r="1090" spans="1:2" hidden="1">
      <c r="A1090" s="19" t="s">
        <v>714</v>
      </c>
      <c r="B1090" s="22">
        <v>0</v>
      </c>
    </row>
    <row r="1091" spans="1:2" hidden="1">
      <c r="A1091" s="21" t="s">
        <v>716</v>
      </c>
      <c r="B1091" s="20">
        <f>SUM(B1092:B1097)</f>
        <v>0</v>
      </c>
    </row>
    <row r="1092" spans="1:2" hidden="1">
      <c r="A1092" s="19" t="s">
        <v>12</v>
      </c>
      <c r="B1092" s="22">
        <v>0</v>
      </c>
    </row>
    <row r="1093" spans="1:2" hidden="1">
      <c r="A1093" s="19" t="s">
        <v>13</v>
      </c>
      <c r="B1093" s="22">
        <v>0</v>
      </c>
    </row>
    <row r="1094" spans="1:2" hidden="1">
      <c r="A1094" s="19" t="s">
        <v>14</v>
      </c>
      <c r="B1094" s="22">
        <v>0</v>
      </c>
    </row>
    <row r="1095" spans="1:2" hidden="1">
      <c r="A1095" s="19" t="s">
        <v>717</v>
      </c>
      <c r="B1095" s="22">
        <v>0</v>
      </c>
    </row>
    <row r="1096" spans="1:2" hidden="1">
      <c r="A1096" s="19" t="s">
        <v>718</v>
      </c>
      <c r="B1096" s="22">
        <v>0</v>
      </c>
    </row>
    <row r="1097" spans="1:2" hidden="1">
      <c r="A1097" s="19" t="s">
        <v>719</v>
      </c>
      <c r="B1097" s="22">
        <v>0</v>
      </c>
    </row>
    <row r="1098" spans="1:2">
      <c r="A1098" s="25" t="s">
        <v>720</v>
      </c>
      <c r="B1098" s="98">
        <f>SUM(B1099:B1104)</f>
        <v>243</v>
      </c>
    </row>
    <row r="1099" spans="1:2">
      <c r="A1099" s="23" t="s">
        <v>12</v>
      </c>
      <c r="B1099" s="98">
        <v>198</v>
      </c>
    </row>
    <row r="1100" spans="1:2" hidden="1">
      <c r="A1100" s="19" t="s">
        <v>13</v>
      </c>
      <c r="B1100" s="22">
        <v>0</v>
      </c>
    </row>
    <row r="1101" spans="1:2" hidden="1">
      <c r="A1101" s="19" t="s">
        <v>14</v>
      </c>
      <c r="B1101" s="22">
        <v>0</v>
      </c>
    </row>
    <row r="1102" spans="1:2" hidden="1">
      <c r="A1102" s="19" t="s">
        <v>721</v>
      </c>
      <c r="B1102" s="22">
        <v>0</v>
      </c>
    </row>
    <row r="1103" spans="1:2" hidden="1">
      <c r="A1103" s="19" t="s">
        <v>722</v>
      </c>
      <c r="B1103" s="22">
        <v>0</v>
      </c>
    </row>
    <row r="1104" spans="1:2">
      <c r="A1104" s="23" t="s">
        <v>723</v>
      </c>
      <c r="B1104" s="98">
        <v>45</v>
      </c>
    </row>
    <row r="1105" spans="1:2" hidden="1">
      <c r="A1105" s="21" t="s">
        <v>724</v>
      </c>
      <c r="B1105" s="20">
        <f>SUM(B1106:B1110)</f>
        <v>0</v>
      </c>
    </row>
    <row r="1106" spans="1:2" hidden="1">
      <c r="A1106" s="19" t="s">
        <v>725</v>
      </c>
      <c r="B1106" s="22">
        <v>0</v>
      </c>
    </row>
    <row r="1107" spans="1:2" hidden="1">
      <c r="A1107" s="19" t="s">
        <v>726</v>
      </c>
      <c r="B1107" s="22">
        <v>0</v>
      </c>
    </row>
    <row r="1108" spans="1:2" hidden="1">
      <c r="A1108" s="19" t="s">
        <v>727</v>
      </c>
      <c r="B1108" s="22">
        <v>0</v>
      </c>
    </row>
    <row r="1109" spans="1:2" hidden="1">
      <c r="A1109" s="19" t="s">
        <v>728</v>
      </c>
      <c r="B1109" s="22">
        <v>0</v>
      </c>
    </row>
    <row r="1110" spans="1:2" hidden="1">
      <c r="A1110" s="19" t="s">
        <v>729</v>
      </c>
      <c r="B1110" s="22">
        <v>0</v>
      </c>
    </row>
    <row r="1111" spans="1:2">
      <c r="A1111" s="25" t="s">
        <v>1030</v>
      </c>
      <c r="B1111" s="98">
        <f>SUM(B1112,B1122,B1128)</f>
        <v>717</v>
      </c>
    </row>
    <row r="1112" spans="1:2">
      <c r="A1112" s="25" t="s">
        <v>730</v>
      </c>
      <c r="B1112" s="98">
        <f>SUM(B1113:B1121)</f>
        <v>556</v>
      </c>
    </row>
    <row r="1113" spans="1:2">
      <c r="A1113" s="23" t="s">
        <v>12</v>
      </c>
      <c r="B1113" s="98">
        <v>273</v>
      </c>
    </row>
    <row r="1114" spans="1:2" hidden="1">
      <c r="A1114" s="19" t="s">
        <v>13</v>
      </c>
      <c r="B1114" s="22">
        <v>0</v>
      </c>
    </row>
    <row r="1115" spans="1:2" hidden="1">
      <c r="A1115" s="19" t="s">
        <v>14</v>
      </c>
      <c r="B1115" s="22">
        <v>0</v>
      </c>
    </row>
    <row r="1116" spans="1:2" hidden="1">
      <c r="A1116" s="19" t="s">
        <v>731</v>
      </c>
      <c r="B1116" s="22">
        <v>0</v>
      </c>
    </row>
    <row r="1117" spans="1:2" hidden="1">
      <c r="A1117" s="19" t="s">
        <v>732</v>
      </c>
      <c r="B1117" s="22">
        <v>0</v>
      </c>
    </row>
    <row r="1118" spans="1:2" hidden="1">
      <c r="A1118" s="19" t="s">
        <v>733</v>
      </c>
      <c r="B1118" s="22">
        <v>0</v>
      </c>
    </row>
    <row r="1119" spans="1:2" hidden="1">
      <c r="A1119" s="19" t="s">
        <v>734</v>
      </c>
      <c r="B1119" s="22">
        <v>0</v>
      </c>
    </row>
    <row r="1120" spans="1:2" hidden="1">
      <c r="A1120" s="19" t="s">
        <v>21</v>
      </c>
      <c r="B1120" s="22">
        <v>0</v>
      </c>
    </row>
    <row r="1121" spans="1:2">
      <c r="A1121" s="23" t="s">
        <v>735</v>
      </c>
      <c r="B1121" s="98">
        <v>283</v>
      </c>
    </row>
    <row r="1122" spans="1:2">
      <c r="A1122" s="25" t="s">
        <v>738</v>
      </c>
      <c r="B1122" s="98">
        <f>SUM(B1123:B1127)</f>
        <v>161</v>
      </c>
    </row>
    <row r="1123" spans="1:2" hidden="1">
      <c r="A1123" s="19" t="s">
        <v>12</v>
      </c>
      <c r="B1123" s="22">
        <v>0</v>
      </c>
    </row>
    <row r="1124" spans="1:2" hidden="1">
      <c r="A1124" s="19" t="s">
        <v>13</v>
      </c>
      <c r="B1124" s="22">
        <v>0</v>
      </c>
    </row>
    <row r="1125" spans="1:2" hidden="1">
      <c r="A1125" s="19" t="s">
        <v>14</v>
      </c>
      <c r="B1125" s="22">
        <v>0</v>
      </c>
    </row>
    <row r="1126" spans="1:2" hidden="1">
      <c r="A1126" s="19" t="s">
        <v>739</v>
      </c>
      <c r="B1126" s="22">
        <v>0</v>
      </c>
    </row>
    <row r="1127" spans="1:2">
      <c r="A1127" s="23" t="s">
        <v>740</v>
      </c>
      <c r="B1127" s="98">
        <v>161</v>
      </c>
    </row>
    <row r="1128" spans="1:2" hidden="1">
      <c r="A1128" s="21" t="s">
        <v>741</v>
      </c>
      <c r="B1128" s="20">
        <f>SUM(B1129:B1130)</f>
        <v>0</v>
      </c>
    </row>
    <row r="1129" spans="1:2" hidden="1">
      <c r="A1129" s="19" t="s">
        <v>742</v>
      </c>
      <c r="B1129" s="22">
        <v>0</v>
      </c>
    </row>
    <row r="1130" spans="1:2" hidden="1">
      <c r="A1130" s="19" t="s">
        <v>743</v>
      </c>
      <c r="B1130" s="22">
        <v>0</v>
      </c>
    </row>
    <row r="1131" spans="1:2" hidden="1">
      <c r="A1131" s="21" t="s">
        <v>744</v>
      </c>
      <c r="B1131" s="20">
        <f>SUM(B1132,B1139,B1149,B1155,B1158)</f>
        <v>0</v>
      </c>
    </row>
    <row r="1132" spans="1:2" hidden="1">
      <c r="A1132" s="21" t="s">
        <v>745</v>
      </c>
      <c r="B1132" s="20">
        <f>SUM(B1133:B1138)</f>
        <v>0</v>
      </c>
    </row>
    <row r="1133" spans="1:2" hidden="1">
      <c r="A1133" s="19" t="s">
        <v>12</v>
      </c>
      <c r="B1133" s="22">
        <v>0</v>
      </c>
    </row>
    <row r="1134" spans="1:2" hidden="1">
      <c r="A1134" s="19" t="s">
        <v>13</v>
      </c>
      <c r="B1134" s="22">
        <v>0</v>
      </c>
    </row>
    <row r="1135" spans="1:2" hidden="1">
      <c r="A1135" s="19" t="s">
        <v>14</v>
      </c>
      <c r="B1135" s="22">
        <v>0</v>
      </c>
    </row>
    <row r="1136" spans="1:2" hidden="1">
      <c r="A1136" s="19" t="s">
        <v>746</v>
      </c>
      <c r="B1136" s="22">
        <v>0</v>
      </c>
    </row>
    <row r="1137" spans="1:2" hidden="1">
      <c r="A1137" s="19" t="s">
        <v>21</v>
      </c>
      <c r="B1137" s="22">
        <v>0</v>
      </c>
    </row>
    <row r="1138" spans="1:2" hidden="1">
      <c r="A1138" s="19" t="s">
        <v>747</v>
      </c>
      <c r="B1138" s="22">
        <v>0</v>
      </c>
    </row>
    <row r="1139" spans="1:2" hidden="1">
      <c r="A1139" s="21" t="s">
        <v>748</v>
      </c>
      <c r="B1139" s="20">
        <f>SUM(B1140:B1148)</f>
        <v>0</v>
      </c>
    </row>
    <row r="1140" spans="1:2" hidden="1">
      <c r="A1140" s="19" t="s">
        <v>749</v>
      </c>
      <c r="B1140" s="22">
        <v>0</v>
      </c>
    </row>
    <row r="1141" spans="1:2" hidden="1">
      <c r="A1141" s="19" t="s">
        <v>750</v>
      </c>
      <c r="B1141" s="22">
        <v>0</v>
      </c>
    </row>
    <row r="1142" spans="1:2" hidden="1">
      <c r="A1142" s="19" t="s">
        <v>751</v>
      </c>
      <c r="B1142" s="22">
        <v>0</v>
      </c>
    </row>
    <row r="1143" spans="1:2" hidden="1">
      <c r="A1143" s="19" t="s">
        <v>752</v>
      </c>
      <c r="B1143" s="22">
        <v>0</v>
      </c>
    </row>
    <row r="1144" spans="1:2" hidden="1">
      <c r="A1144" s="19" t="s">
        <v>753</v>
      </c>
      <c r="B1144" s="22">
        <v>0</v>
      </c>
    </row>
    <row r="1145" spans="1:2" hidden="1">
      <c r="A1145" s="19" t="s">
        <v>754</v>
      </c>
      <c r="B1145" s="22">
        <v>0</v>
      </c>
    </row>
    <row r="1146" spans="1:2" hidden="1">
      <c r="A1146" s="19" t="s">
        <v>755</v>
      </c>
      <c r="B1146" s="22">
        <v>0</v>
      </c>
    </row>
    <row r="1147" spans="1:2" hidden="1">
      <c r="A1147" s="19" t="s">
        <v>756</v>
      </c>
      <c r="B1147" s="22">
        <v>0</v>
      </c>
    </row>
    <row r="1148" spans="1:2" hidden="1">
      <c r="A1148" s="19" t="s">
        <v>757</v>
      </c>
      <c r="B1148" s="22">
        <v>0</v>
      </c>
    </row>
    <row r="1149" spans="1:2" hidden="1">
      <c r="A1149" s="21" t="s">
        <v>758</v>
      </c>
      <c r="B1149" s="20">
        <f>SUM(B1150:B1154)</f>
        <v>0</v>
      </c>
    </row>
    <row r="1150" spans="1:2" hidden="1">
      <c r="A1150" s="19" t="s">
        <v>759</v>
      </c>
      <c r="B1150" s="22">
        <v>0</v>
      </c>
    </row>
    <row r="1151" spans="1:2" hidden="1">
      <c r="A1151" s="19" t="s">
        <v>1356</v>
      </c>
      <c r="B1151" s="22">
        <v>0</v>
      </c>
    </row>
    <row r="1152" spans="1:2" hidden="1">
      <c r="A1152" s="19" t="s">
        <v>760</v>
      </c>
      <c r="B1152" s="22">
        <v>0</v>
      </c>
    </row>
    <row r="1153" spans="1:2" hidden="1">
      <c r="A1153" s="19" t="s">
        <v>761</v>
      </c>
      <c r="B1153" s="22">
        <v>0</v>
      </c>
    </row>
    <row r="1154" spans="1:2" hidden="1">
      <c r="A1154" s="19" t="s">
        <v>762</v>
      </c>
      <c r="B1154" s="22">
        <v>0</v>
      </c>
    </row>
    <row r="1155" spans="1:2" hidden="1">
      <c r="A1155" s="21" t="s">
        <v>763</v>
      </c>
      <c r="B1155" s="20">
        <f>SUM(B1156:B1157)</f>
        <v>0</v>
      </c>
    </row>
    <row r="1156" spans="1:2" hidden="1">
      <c r="A1156" s="19" t="s">
        <v>764</v>
      </c>
      <c r="B1156" s="22">
        <v>0</v>
      </c>
    </row>
    <row r="1157" spans="1:2" hidden="1">
      <c r="A1157" s="19" t="s">
        <v>765</v>
      </c>
      <c r="B1157" s="22">
        <v>0</v>
      </c>
    </row>
    <row r="1158" spans="1:2" hidden="1">
      <c r="A1158" s="21" t="s">
        <v>766</v>
      </c>
      <c r="B1158" s="20">
        <f>B1159</f>
        <v>0</v>
      </c>
    </row>
    <row r="1159" spans="1:2" hidden="1">
      <c r="A1159" s="19" t="s">
        <v>767</v>
      </c>
      <c r="B1159" s="22">
        <v>0</v>
      </c>
    </row>
    <row r="1160" spans="1:2" hidden="1">
      <c r="A1160" s="21" t="s">
        <v>768</v>
      </c>
      <c r="B1160" s="20">
        <f>SUM(B1161:B1169)</f>
        <v>0</v>
      </c>
    </row>
    <row r="1161" spans="1:2" hidden="1">
      <c r="A1161" s="21" t="s">
        <v>769</v>
      </c>
      <c r="B1161" s="22">
        <v>0</v>
      </c>
    </row>
    <row r="1162" spans="1:2" hidden="1">
      <c r="A1162" s="21" t="s">
        <v>770</v>
      </c>
      <c r="B1162" s="22">
        <v>0</v>
      </c>
    </row>
    <row r="1163" spans="1:2" hidden="1">
      <c r="A1163" s="21" t="s">
        <v>771</v>
      </c>
      <c r="B1163" s="22">
        <v>0</v>
      </c>
    </row>
    <row r="1164" spans="1:2" hidden="1">
      <c r="A1164" s="21" t="s">
        <v>772</v>
      </c>
      <c r="B1164" s="22">
        <v>0</v>
      </c>
    </row>
    <row r="1165" spans="1:2" hidden="1">
      <c r="A1165" s="21" t="s">
        <v>773</v>
      </c>
      <c r="B1165" s="22">
        <v>0</v>
      </c>
    </row>
    <row r="1166" spans="1:2" hidden="1">
      <c r="A1166" s="21" t="s">
        <v>547</v>
      </c>
      <c r="B1166" s="22">
        <v>0</v>
      </c>
    </row>
    <row r="1167" spans="1:2" hidden="1">
      <c r="A1167" s="21" t="s">
        <v>774</v>
      </c>
      <c r="B1167" s="22">
        <v>0</v>
      </c>
    </row>
    <row r="1168" spans="1:2" hidden="1">
      <c r="A1168" s="21" t="s">
        <v>775</v>
      </c>
      <c r="B1168" s="22">
        <v>0</v>
      </c>
    </row>
    <row r="1169" spans="1:2" hidden="1">
      <c r="A1169" s="21" t="s">
        <v>776</v>
      </c>
      <c r="B1169" s="22">
        <v>0</v>
      </c>
    </row>
    <row r="1170" spans="1:2">
      <c r="A1170" s="25" t="s">
        <v>1357</v>
      </c>
      <c r="B1170" s="98">
        <f>SUM(B1171,B1190,B1209,B1218,B1233)</f>
        <v>4919</v>
      </c>
    </row>
    <row r="1171" spans="1:2">
      <c r="A1171" s="25" t="s">
        <v>1358</v>
      </c>
      <c r="B1171" s="98">
        <f>SUM(B1172:B1189)</f>
        <v>4670</v>
      </c>
    </row>
    <row r="1172" spans="1:2">
      <c r="A1172" s="23" t="s">
        <v>12</v>
      </c>
      <c r="B1172" s="98">
        <v>391</v>
      </c>
    </row>
    <row r="1173" spans="1:2" hidden="1">
      <c r="A1173" s="19" t="s">
        <v>13</v>
      </c>
      <c r="B1173" s="22">
        <v>0</v>
      </c>
    </row>
    <row r="1174" spans="1:2" hidden="1">
      <c r="A1174" s="19" t="s">
        <v>14</v>
      </c>
      <c r="B1174" s="22">
        <v>0</v>
      </c>
    </row>
    <row r="1175" spans="1:2">
      <c r="A1175" s="23" t="s">
        <v>1359</v>
      </c>
      <c r="B1175" s="98">
        <v>210</v>
      </c>
    </row>
    <row r="1176" spans="1:2">
      <c r="A1176" s="23" t="s">
        <v>777</v>
      </c>
      <c r="B1176" s="98">
        <v>75</v>
      </c>
    </row>
    <row r="1177" spans="1:2" hidden="1">
      <c r="A1177" s="19" t="s">
        <v>778</v>
      </c>
      <c r="B1177" s="22">
        <v>0</v>
      </c>
    </row>
    <row r="1178" spans="1:2" hidden="1">
      <c r="A1178" s="19" t="s">
        <v>1360</v>
      </c>
      <c r="B1178" s="22">
        <v>0</v>
      </c>
    </row>
    <row r="1179" spans="1:2" hidden="1">
      <c r="A1179" s="19" t="s">
        <v>1361</v>
      </c>
      <c r="B1179" s="22">
        <v>0</v>
      </c>
    </row>
    <row r="1180" spans="1:2" hidden="1">
      <c r="A1180" s="19" t="s">
        <v>1362</v>
      </c>
      <c r="B1180" s="22">
        <v>0</v>
      </c>
    </row>
    <row r="1181" spans="1:2">
      <c r="A1181" s="23" t="s">
        <v>779</v>
      </c>
      <c r="B1181" s="98">
        <v>148</v>
      </c>
    </row>
    <row r="1182" spans="1:2" hidden="1">
      <c r="A1182" s="19" t="s">
        <v>781</v>
      </c>
      <c r="B1182" s="22">
        <v>0</v>
      </c>
    </row>
    <row r="1183" spans="1:2" hidden="1">
      <c r="A1183" s="19" t="s">
        <v>1183</v>
      </c>
      <c r="B1183" s="22">
        <v>0</v>
      </c>
    </row>
    <row r="1184" spans="1:2">
      <c r="A1184" s="23" t="s">
        <v>782</v>
      </c>
      <c r="B1184" s="98">
        <v>312</v>
      </c>
    </row>
    <row r="1185" spans="1:2" hidden="1">
      <c r="A1185" s="19" t="s">
        <v>783</v>
      </c>
      <c r="B1185" s="22">
        <v>0</v>
      </c>
    </row>
    <row r="1186" spans="1:2" hidden="1">
      <c r="A1186" s="19" t="s">
        <v>784</v>
      </c>
      <c r="B1186" s="22">
        <v>0</v>
      </c>
    </row>
    <row r="1187" spans="1:2" hidden="1">
      <c r="A1187" s="19" t="s">
        <v>785</v>
      </c>
      <c r="B1187" s="22">
        <v>0</v>
      </c>
    </row>
    <row r="1188" spans="1:2">
      <c r="A1188" s="23" t="s">
        <v>21</v>
      </c>
      <c r="B1188" s="98">
        <v>1205</v>
      </c>
    </row>
    <row r="1189" spans="1:2">
      <c r="A1189" s="23" t="s">
        <v>1363</v>
      </c>
      <c r="B1189" s="98">
        <v>2329</v>
      </c>
    </row>
    <row r="1190" spans="1:2" hidden="1">
      <c r="A1190" s="21" t="s">
        <v>786</v>
      </c>
      <c r="B1190" s="20">
        <f>SUM(B1191:B1208)</f>
        <v>0</v>
      </c>
    </row>
    <row r="1191" spans="1:2" hidden="1">
      <c r="A1191" s="19" t="s">
        <v>12</v>
      </c>
      <c r="B1191" s="22">
        <v>0</v>
      </c>
    </row>
    <row r="1192" spans="1:2" hidden="1">
      <c r="A1192" s="19" t="s">
        <v>13</v>
      </c>
      <c r="B1192" s="22">
        <v>0</v>
      </c>
    </row>
    <row r="1193" spans="1:2" hidden="1">
      <c r="A1193" s="19" t="s">
        <v>14</v>
      </c>
      <c r="B1193" s="22">
        <v>0</v>
      </c>
    </row>
    <row r="1194" spans="1:2" hidden="1">
      <c r="A1194" s="19" t="s">
        <v>787</v>
      </c>
      <c r="B1194" s="22">
        <v>0</v>
      </c>
    </row>
    <row r="1195" spans="1:2" hidden="1">
      <c r="A1195" s="19" t="s">
        <v>788</v>
      </c>
      <c r="B1195" s="22">
        <v>0</v>
      </c>
    </row>
    <row r="1196" spans="1:2" hidden="1">
      <c r="A1196" s="19" t="s">
        <v>789</v>
      </c>
      <c r="B1196" s="22">
        <v>0</v>
      </c>
    </row>
    <row r="1197" spans="1:2" hidden="1">
      <c r="A1197" s="19" t="s">
        <v>790</v>
      </c>
      <c r="B1197" s="22">
        <v>0</v>
      </c>
    </row>
    <row r="1198" spans="1:2" hidden="1">
      <c r="A1198" s="19" t="s">
        <v>791</v>
      </c>
      <c r="B1198" s="22">
        <v>0</v>
      </c>
    </row>
    <row r="1199" spans="1:2" hidden="1">
      <c r="A1199" s="19" t="s">
        <v>792</v>
      </c>
      <c r="B1199" s="22">
        <v>0</v>
      </c>
    </row>
    <row r="1200" spans="1:2" hidden="1">
      <c r="A1200" s="19" t="s">
        <v>793</v>
      </c>
      <c r="B1200" s="22">
        <v>0</v>
      </c>
    </row>
    <row r="1201" spans="1:2" hidden="1">
      <c r="A1201" s="19" t="s">
        <v>794</v>
      </c>
      <c r="B1201" s="22">
        <v>0</v>
      </c>
    </row>
    <row r="1202" spans="1:2" hidden="1">
      <c r="A1202" s="19" t="s">
        <v>795</v>
      </c>
      <c r="B1202" s="22">
        <v>0</v>
      </c>
    </row>
    <row r="1203" spans="1:2" hidden="1">
      <c r="A1203" s="19" t="s">
        <v>796</v>
      </c>
      <c r="B1203" s="22">
        <v>0</v>
      </c>
    </row>
    <row r="1204" spans="1:2" hidden="1">
      <c r="A1204" s="19" t="s">
        <v>797</v>
      </c>
      <c r="B1204" s="22">
        <v>0</v>
      </c>
    </row>
    <row r="1205" spans="1:2" hidden="1">
      <c r="A1205" s="19" t="s">
        <v>798</v>
      </c>
      <c r="B1205" s="22">
        <v>0</v>
      </c>
    </row>
    <row r="1206" spans="1:2" hidden="1">
      <c r="A1206" s="19" t="s">
        <v>799</v>
      </c>
      <c r="B1206" s="22">
        <v>0</v>
      </c>
    </row>
    <row r="1207" spans="1:2" hidden="1">
      <c r="A1207" s="19" t="s">
        <v>21</v>
      </c>
      <c r="B1207" s="22">
        <v>0</v>
      </c>
    </row>
    <row r="1208" spans="1:2" hidden="1">
      <c r="A1208" s="19" t="s">
        <v>800</v>
      </c>
      <c r="B1208" s="22">
        <v>0</v>
      </c>
    </row>
    <row r="1209" spans="1:2" hidden="1">
      <c r="A1209" s="21" t="s">
        <v>801</v>
      </c>
      <c r="B1209" s="20">
        <f>SUM(B1210:B1217)</f>
        <v>0</v>
      </c>
    </row>
    <row r="1210" spans="1:2" hidden="1">
      <c r="A1210" s="19" t="s">
        <v>12</v>
      </c>
      <c r="B1210" s="22">
        <v>0</v>
      </c>
    </row>
    <row r="1211" spans="1:2" hidden="1">
      <c r="A1211" s="19" t="s">
        <v>13</v>
      </c>
      <c r="B1211" s="22">
        <v>0</v>
      </c>
    </row>
    <row r="1212" spans="1:2" hidden="1">
      <c r="A1212" s="19" t="s">
        <v>14</v>
      </c>
      <c r="B1212" s="22">
        <v>0</v>
      </c>
    </row>
    <row r="1213" spans="1:2" hidden="1">
      <c r="A1213" s="19" t="s">
        <v>802</v>
      </c>
      <c r="B1213" s="22">
        <v>0</v>
      </c>
    </row>
    <row r="1214" spans="1:2" hidden="1">
      <c r="A1214" s="19" t="s">
        <v>803</v>
      </c>
      <c r="B1214" s="22">
        <v>0</v>
      </c>
    </row>
    <row r="1215" spans="1:2" hidden="1">
      <c r="A1215" s="19" t="s">
        <v>804</v>
      </c>
      <c r="B1215" s="22">
        <v>0</v>
      </c>
    </row>
    <row r="1216" spans="1:2" hidden="1">
      <c r="A1216" s="19" t="s">
        <v>21</v>
      </c>
      <c r="B1216" s="22">
        <v>0</v>
      </c>
    </row>
    <row r="1217" spans="1:2" hidden="1">
      <c r="A1217" s="19" t="s">
        <v>805</v>
      </c>
      <c r="B1217" s="22">
        <v>0</v>
      </c>
    </row>
    <row r="1218" spans="1:2">
      <c r="A1218" s="25" t="s">
        <v>816</v>
      </c>
      <c r="B1218" s="98">
        <f>SUM(B1219:B1232)</f>
        <v>249</v>
      </c>
    </row>
    <row r="1219" spans="1:2" hidden="1">
      <c r="A1219" s="19" t="s">
        <v>12</v>
      </c>
      <c r="B1219" s="22">
        <v>0</v>
      </c>
    </row>
    <row r="1220" spans="1:2" hidden="1">
      <c r="A1220" s="19" t="s">
        <v>13</v>
      </c>
      <c r="B1220" s="22">
        <v>0</v>
      </c>
    </row>
    <row r="1221" spans="1:2" hidden="1">
      <c r="A1221" s="19" t="s">
        <v>14</v>
      </c>
      <c r="B1221" s="22">
        <v>0</v>
      </c>
    </row>
    <row r="1222" spans="1:2">
      <c r="A1222" s="23" t="s">
        <v>817</v>
      </c>
      <c r="B1222" s="98">
        <v>180</v>
      </c>
    </row>
    <row r="1223" spans="1:2" hidden="1">
      <c r="A1223" s="19" t="s">
        <v>818</v>
      </c>
      <c r="B1223" s="22">
        <v>0</v>
      </c>
    </row>
    <row r="1224" spans="1:2" hidden="1">
      <c r="A1224" s="19" t="s">
        <v>819</v>
      </c>
      <c r="B1224" s="22">
        <v>0</v>
      </c>
    </row>
    <row r="1225" spans="1:2" hidden="1">
      <c r="A1225" s="19" t="s">
        <v>820</v>
      </c>
      <c r="B1225" s="22">
        <v>0</v>
      </c>
    </row>
    <row r="1226" spans="1:2">
      <c r="A1226" s="23" t="s">
        <v>821</v>
      </c>
      <c r="B1226" s="98">
        <v>69</v>
      </c>
    </row>
    <row r="1227" spans="1:2" hidden="1">
      <c r="A1227" s="19" t="s">
        <v>822</v>
      </c>
      <c r="B1227" s="22">
        <v>0</v>
      </c>
    </row>
    <row r="1228" spans="1:2" hidden="1">
      <c r="A1228" s="19" t="s">
        <v>823</v>
      </c>
      <c r="B1228" s="22">
        <v>0</v>
      </c>
    </row>
    <row r="1229" spans="1:2" hidden="1">
      <c r="A1229" s="19" t="s">
        <v>824</v>
      </c>
      <c r="B1229" s="22">
        <v>0</v>
      </c>
    </row>
    <row r="1230" spans="1:2" hidden="1">
      <c r="A1230" s="19" t="s">
        <v>825</v>
      </c>
      <c r="B1230" s="22">
        <v>0</v>
      </c>
    </row>
    <row r="1231" spans="1:2" hidden="1">
      <c r="A1231" s="19" t="s">
        <v>826</v>
      </c>
      <c r="B1231" s="22">
        <v>0</v>
      </c>
    </row>
    <row r="1232" spans="1:2" hidden="1">
      <c r="A1232" s="19" t="s">
        <v>827</v>
      </c>
      <c r="B1232" s="22">
        <v>0</v>
      </c>
    </row>
    <row r="1233" spans="1:2" hidden="1">
      <c r="A1233" s="21" t="s">
        <v>1364</v>
      </c>
      <c r="B1233" s="20">
        <f>B1234</f>
        <v>0</v>
      </c>
    </row>
    <row r="1234" spans="1:2" hidden="1">
      <c r="A1234" s="19" t="s">
        <v>1365</v>
      </c>
      <c r="B1234" s="22">
        <v>0</v>
      </c>
    </row>
    <row r="1235" spans="1:2">
      <c r="A1235" s="25" t="s">
        <v>1031</v>
      </c>
      <c r="B1235" s="98">
        <f>SUM(B1236,B1245,B1249)</f>
        <v>18068</v>
      </c>
    </row>
    <row r="1236" spans="1:2">
      <c r="A1236" s="25" t="s">
        <v>828</v>
      </c>
      <c r="B1236" s="98">
        <f>SUM(B1237:B1244)</f>
        <v>8420</v>
      </c>
    </row>
    <row r="1237" spans="1:2">
      <c r="A1237" s="23" t="s">
        <v>829</v>
      </c>
      <c r="B1237" s="98">
        <v>756</v>
      </c>
    </row>
    <row r="1238" spans="1:2" hidden="1">
      <c r="A1238" s="19" t="s">
        <v>830</v>
      </c>
      <c r="B1238" s="22">
        <v>0</v>
      </c>
    </row>
    <row r="1239" spans="1:2">
      <c r="A1239" s="23" t="s">
        <v>831</v>
      </c>
      <c r="B1239" s="98">
        <v>2186</v>
      </c>
    </row>
    <row r="1240" spans="1:2" hidden="1">
      <c r="A1240" s="19" t="s">
        <v>832</v>
      </c>
      <c r="B1240" s="22">
        <v>0</v>
      </c>
    </row>
    <row r="1241" spans="1:2">
      <c r="A1241" s="23" t="s">
        <v>833</v>
      </c>
      <c r="B1241" s="98">
        <v>404</v>
      </c>
    </row>
    <row r="1242" spans="1:2" hidden="1">
      <c r="A1242" s="19" t="s">
        <v>834</v>
      </c>
      <c r="B1242" s="22">
        <v>0</v>
      </c>
    </row>
    <row r="1243" spans="1:2" hidden="1">
      <c r="A1243" s="19" t="s">
        <v>835</v>
      </c>
      <c r="B1243" s="22">
        <v>0</v>
      </c>
    </row>
    <row r="1244" spans="1:2">
      <c r="A1244" s="23" t="s">
        <v>836</v>
      </c>
      <c r="B1244" s="98">
        <v>5074</v>
      </c>
    </row>
    <row r="1245" spans="1:2">
      <c r="A1245" s="25" t="s">
        <v>837</v>
      </c>
      <c r="B1245" s="98">
        <f>SUM(B1246:B1248)</f>
        <v>9648</v>
      </c>
    </row>
    <row r="1246" spans="1:2">
      <c r="A1246" s="23" t="s">
        <v>838</v>
      </c>
      <c r="B1246" s="98">
        <v>9648</v>
      </c>
    </row>
    <row r="1247" spans="1:2" hidden="1">
      <c r="A1247" s="19" t="s">
        <v>839</v>
      </c>
      <c r="B1247" s="22">
        <v>0</v>
      </c>
    </row>
    <row r="1248" spans="1:2" hidden="1">
      <c r="A1248" s="19" t="s">
        <v>840</v>
      </c>
      <c r="B1248" s="22">
        <v>0</v>
      </c>
    </row>
    <row r="1249" spans="1:2" hidden="1">
      <c r="A1249" s="21" t="s">
        <v>841</v>
      </c>
      <c r="B1249" s="20">
        <f>SUM(B1250:B1252)</f>
        <v>0</v>
      </c>
    </row>
    <row r="1250" spans="1:2" hidden="1">
      <c r="A1250" s="19" t="s">
        <v>842</v>
      </c>
      <c r="B1250" s="22">
        <v>0</v>
      </c>
    </row>
    <row r="1251" spans="1:2" hidden="1">
      <c r="A1251" s="19" t="s">
        <v>843</v>
      </c>
      <c r="B1251" s="22">
        <v>0</v>
      </c>
    </row>
    <row r="1252" spans="1:2" hidden="1">
      <c r="A1252" s="19" t="s">
        <v>844</v>
      </c>
      <c r="B1252" s="22">
        <v>0</v>
      </c>
    </row>
    <row r="1253" spans="1:2" hidden="1">
      <c r="A1253" s="21" t="s">
        <v>1032</v>
      </c>
      <c r="B1253" s="20">
        <f>SUM(B1254,B1269,B1283,B1288,B1294)</f>
        <v>0</v>
      </c>
    </row>
    <row r="1254" spans="1:2" hidden="1">
      <c r="A1254" s="21" t="s">
        <v>845</v>
      </c>
      <c r="B1254" s="20">
        <f>SUM(B1255:B1268)</f>
        <v>0</v>
      </c>
    </row>
    <row r="1255" spans="1:2" hidden="1">
      <c r="A1255" s="19" t="s">
        <v>12</v>
      </c>
      <c r="B1255" s="22">
        <v>0</v>
      </c>
    </row>
    <row r="1256" spans="1:2" hidden="1">
      <c r="A1256" s="19" t="s">
        <v>13</v>
      </c>
      <c r="B1256" s="22">
        <v>0</v>
      </c>
    </row>
    <row r="1257" spans="1:2" hidden="1">
      <c r="A1257" s="19" t="s">
        <v>14</v>
      </c>
      <c r="B1257" s="22">
        <v>0</v>
      </c>
    </row>
    <row r="1258" spans="1:2" hidden="1">
      <c r="A1258" s="19" t="s">
        <v>846</v>
      </c>
      <c r="B1258" s="22">
        <v>0</v>
      </c>
    </row>
    <row r="1259" spans="1:2" hidden="1">
      <c r="A1259" s="19" t="s">
        <v>847</v>
      </c>
      <c r="B1259" s="22">
        <v>0</v>
      </c>
    </row>
    <row r="1260" spans="1:2" hidden="1">
      <c r="A1260" s="19" t="s">
        <v>848</v>
      </c>
      <c r="B1260" s="22">
        <v>0</v>
      </c>
    </row>
    <row r="1261" spans="1:2" hidden="1">
      <c r="A1261" s="19" t="s">
        <v>849</v>
      </c>
      <c r="B1261" s="22">
        <v>0</v>
      </c>
    </row>
    <row r="1262" spans="1:2" hidden="1">
      <c r="A1262" s="19" t="s">
        <v>850</v>
      </c>
      <c r="B1262" s="22">
        <v>0</v>
      </c>
    </row>
    <row r="1263" spans="1:2" hidden="1">
      <c r="A1263" s="19" t="s">
        <v>851</v>
      </c>
      <c r="B1263" s="22">
        <v>0</v>
      </c>
    </row>
    <row r="1264" spans="1:2" hidden="1">
      <c r="A1264" s="19" t="s">
        <v>852</v>
      </c>
      <c r="B1264" s="22">
        <v>0</v>
      </c>
    </row>
    <row r="1265" spans="1:2" hidden="1">
      <c r="A1265" s="19" t="s">
        <v>853</v>
      </c>
      <c r="B1265" s="22">
        <v>0</v>
      </c>
    </row>
    <row r="1266" spans="1:2" hidden="1">
      <c r="A1266" s="19" t="s">
        <v>854</v>
      </c>
      <c r="B1266" s="22">
        <v>0</v>
      </c>
    </row>
    <row r="1267" spans="1:2" hidden="1">
      <c r="A1267" s="19" t="s">
        <v>21</v>
      </c>
      <c r="B1267" s="22">
        <v>0</v>
      </c>
    </row>
    <row r="1268" spans="1:2" hidden="1">
      <c r="A1268" s="19" t="s">
        <v>855</v>
      </c>
      <c r="B1268" s="22">
        <v>0</v>
      </c>
    </row>
    <row r="1269" spans="1:2" hidden="1">
      <c r="A1269" s="21" t="s">
        <v>856</v>
      </c>
      <c r="B1269" s="20">
        <f>SUM(B1270:B1282)</f>
        <v>0</v>
      </c>
    </row>
    <row r="1270" spans="1:2" hidden="1">
      <c r="A1270" s="19" t="s">
        <v>12</v>
      </c>
      <c r="B1270" s="22">
        <v>0</v>
      </c>
    </row>
    <row r="1271" spans="1:2" hidden="1">
      <c r="A1271" s="19" t="s">
        <v>13</v>
      </c>
      <c r="B1271" s="22">
        <v>0</v>
      </c>
    </row>
    <row r="1272" spans="1:2" hidden="1">
      <c r="A1272" s="19" t="s">
        <v>14</v>
      </c>
      <c r="B1272" s="22">
        <v>0</v>
      </c>
    </row>
    <row r="1273" spans="1:2" hidden="1">
      <c r="A1273" s="19" t="s">
        <v>857</v>
      </c>
      <c r="B1273" s="22">
        <v>0</v>
      </c>
    </row>
    <row r="1274" spans="1:2" hidden="1">
      <c r="A1274" s="19" t="s">
        <v>858</v>
      </c>
      <c r="B1274" s="22">
        <v>0</v>
      </c>
    </row>
    <row r="1275" spans="1:2" hidden="1">
      <c r="A1275" s="19" t="s">
        <v>859</v>
      </c>
      <c r="B1275" s="22">
        <v>0</v>
      </c>
    </row>
    <row r="1276" spans="1:2" hidden="1">
      <c r="A1276" s="19" t="s">
        <v>860</v>
      </c>
      <c r="B1276" s="22">
        <v>0</v>
      </c>
    </row>
    <row r="1277" spans="1:2" hidden="1">
      <c r="A1277" s="19" t="s">
        <v>861</v>
      </c>
      <c r="B1277" s="22">
        <v>0</v>
      </c>
    </row>
    <row r="1278" spans="1:2" hidden="1">
      <c r="A1278" s="19" t="s">
        <v>862</v>
      </c>
      <c r="B1278" s="22">
        <v>0</v>
      </c>
    </row>
    <row r="1279" spans="1:2" hidden="1">
      <c r="A1279" s="19" t="s">
        <v>863</v>
      </c>
      <c r="B1279" s="22">
        <v>0</v>
      </c>
    </row>
    <row r="1280" spans="1:2" hidden="1">
      <c r="A1280" s="19" t="s">
        <v>864</v>
      </c>
      <c r="B1280" s="22">
        <v>0</v>
      </c>
    </row>
    <row r="1281" spans="1:2" hidden="1">
      <c r="A1281" s="19" t="s">
        <v>21</v>
      </c>
      <c r="B1281" s="22">
        <v>0</v>
      </c>
    </row>
    <row r="1282" spans="1:2" hidden="1">
      <c r="A1282" s="19" t="s">
        <v>865</v>
      </c>
      <c r="B1282" s="22">
        <v>0</v>
      </c>
    </row>
    <row r="1283" spans="1:2" hidden="1">
      <c r="A1283" s="21" t="s">
        <v>866</v>
      </c>
      <c r="B1283" s="20">
        <f>SUM(B1284:B1287)</f>
        <v>0</v>
      </c>
    </row>
    <row r="1284" spans="1:2" hidden="1">
      <c r="A1284" s="19" t="s">
        <v>1366</v>
      </c>
      <c r="B1284" s="22">
        <v>0</v>
      </c>
    </row>
    <row r="1285" spans="1:2" hidden="1">
      <c r="A1285" s="19" t="s">
        <v>867</v>
      </c>
      <c r="B1285" s="22">
        <v>0</v>
      </c>
    </row>
    <row r="1286" spans="1:2" hidden="1">
      <c r="A1286" s="19" t="s">
        <v>868</v>
      </c>
      <c r="B1286" s="22">
        <v>0</v>
      </c>
    </row>
    <row r="1287" spans="1:2" hidden="1">
      <c r="A1287" s="19" t="s">
        <v>1367</v>
      </c>
      <c r="B1287" s="22">
        <v>0</v>
      </c>
    </row>
    <row r="1288" spans="1:2" hidden="1">
      <c r="A1288" s="21" t="s">
        <v>869</v>
      </c>
      <c r="B1288" s="20">
        <f>SUM(B1289:B1293)</f>
        <v>0</v>
      </c>
    </row>
    <row r="1289" spans="1:2" hidden="1">
      <c r="A1289" s="19" t="s">
        <v>870</v>
      </c>
      <c r="B1289" s="22">
        <v>0</v>
      </c>
    </row>
    <row r="1290" spans="1:2" hidden="1">
      <c r="A1290" s="19" t="s">
        <v>871</v>
      </c>
      <c r="B1290" s="22">
        <v>0</v>
      </c>
    </row>
    <row r="1291" spans="1:2" hidden="1">
      <c r="A1291" s="19" t="s">
        <v>872</v>
      </c>
      <c r="B1291" s="22">
        <v>0</v>
      </c>
    </row>
    <row r="1292" spans="1:2" hidden="1">
      <c r="A1292" s="19" t="s">
        <v>873</v>
      </c>
      <c r="B1292" s="22">
        <v>0</v>
      </c>
    </row>
    <row r="1293" spans="1:2" hidden="1">
      <c r="A1293" s="19" t="s">
        <v>874</v>
      </c>
      <c r="B1293" s="22">
        <v>0</v>
      </c>
    </row>
    <row r="1294" spans="1:2" hidden="1">
      <c r="A1294" s="21" t="s">
        <v>875</v>
      </c>
      <c r="B1294" s="20">
        <f>SUM(B1295:B1305)</f>
        <v>0</v>
      </c>
    </row>
    <row r="1295" spans="1:2" hidden="1">
      <c r="A1295" s="19" t="s">
        <v>876</v>
      </c>
      <c r="B1295" s="22">
        <v>0</v>
      </c>
    </row>
    <row r="1296" spans="1:2" hidden="1">
      <c r="A1296" s="19" t="s">
        <v>877</v>
      </c>
      <c r="B1296" s="22">
        <v>0</v>
      </c>
    </row>
    <row r="1297" spans="1:2" hidden="1">
      <c r="A1297" s="19" t="s">
        <v>878</v>
      </c>
      <c r="B1297" s="22">
        <v>0</v>
      </c>
    </row>
    <row r="1298" spans="1:2" hidden="1">
      <c r="A1298" s="19" t="s">
        <v>879</v>
      </c>
      <c r="B1298" s="22">
        <v>0</v>
      </c>
    </row>
    <row r="1299" spans="1:2" hidden="1">
      <c r="A1299" s="19" t="s">
        <v>880</v>
      </c>
      <c r="B1299" s="22">
        <v>0</v>
      </c>
    </row>
    <row r="1300" spans="1:2" hidden="1">
      <c r="A1300" s="19" t="s">
        <v>881</v>
      </c>
      <c r="B1300" s="22">
        <v>0</v>
      </c>
    </row>
    <row r="1301" spans="1:2" hidden="1">
      <c r="A1301" s="19" t="s">
        <v>882</v>
      </c>
      <c r="B1301" s="22">
        <v>0</v>
      </c>
    </row>
    <row r="1302" spans="1:2" hidden="1">
      <c r="A1302" s="19" t="s">
        <v>883</v>
      </c>
      <c r="B1302" s="22">
        <v>0</v>
      </c>
    </row>
    <row r="1303" spans="1:2" hidden="1">
      <c r="A1303" s="19" t="s">
        <v>884</v>
      </c>
      <c r="B1303" s="22">
        <v>0</v>
      </c>
    </row>
    <row r="1304" spans="1:2" hidden="1">
      <c r="A1304" s="19" t="s">
        <v>885</v>
      </c>
      <c r="B1304" s="22">
        <v>0</v>
      </c>
    </row>
    <row r="1305" spans="1:2" hidden="1">
      <c r="A1305" s="19" t="s">
        <v>886</v>
      </c>
      <c r="B1305" s="22">
        <v>0</v>
      </c>
    </row>
    <row r="1306" spans="1:2">
      <c r="A1306" s="25" t="s">
        <v>1368</v>
      </c>
      <c r="B1306" s="98">
        <f>SUM(B1307,B1319,B1325,B1331,B1339,B1352,B1356,B1362)</f>
        <v>2865</v>
      </c>
    </row>
    <row r="1307" spans="1:2">
      <c r="A1307" s="25" t="s">
        <v>1369</v>
      </c>
      <c r="B1307" s="98">
        <f>SUM(B1308:B1318)</f>
        <v>1748</v>
      </c>
    </row>
    <row r="1308" spans="1:2">
      <c r="A1308" s="23" t="s">
        <v>12</v>
      </c>
      <c r="B1308" s="98">
        <v>572</v>
      </c>
    </row>
    <row r="1309" spans="1:2" hidden="1">
      <c r="A1309" s="19" t="s">
        <v>13</v>
      </c>
      <c r="B1309" s="22">
        <v>0</v>
      </c>
    </row>
    <row r="1310" spans="1:2" hidden="1">
      <c r="A1310" s="19" t="s">
        <v>14</v>
      </c>
      <c r="B1310" s="22">
        <v>0</v>
      </c>
    </row>
    <row r="1311" spans="1:2" hidden="1">
      <c r="A1311" s="19" t="s">
        <v>1370</v>
      </c>
      <c r="B1311" s="22">
        <v>0</v>
      </c>
    </row>
    <row r="1312" spans="1:2" hidden="1">
      <c r="A1312" s="19" t="s">
        <v>715</v>
      </c>
      <c r="B1312" s="22">
        <v>0</v>
      </c>
    </row>
    <row r="1313" spans="1:2">
      <c r="A1313" s="23" t="s">
        <v>1371</v>
      </c>
      <c r="B1313" s="98">
        <v>20</v>
      </c>
    </row>
    <row r="1314" spans="1:2" hidden="1">
      <c r="A1314" s="19" t="s">
        <v>1372</v>
      </c>
      <c r="B1314" s="22">
        <v>0</v>
      </c>
    </row>
    <row r="1315" spans="1:2" hidden="1">
      <c r="A1315" s="19" t="s">
        <v>1373</v>
      </c>
      <c r="B1315" s="22">
        <v>0</v>
      </c>
    </row>
    <row r="1316" spans="1:2" hidden="1">
      <c r="A1316" s="19" t="s">
        <v>1374</v>
      </c>
      <c r="B1316" s="22">
        <v>0</v>
      </c>
    </row>
    <row r="1317" spans="1:2" hidden="1">
      <c r="A1317" s="19" t="s">
        <v>21</v>
      </c>
      <c r="B1317" s="22">
        <v>0</v>
      </c>
    </row>
    <row r="1318" spans="1:2">
      <c r="A1318" s="23" t="s">
        <v>1375</v>
      </c>
      <c r="B1318" s="98">
        <v>1156</v>
      </c>
    </row>
    <row r="1319" spans="1:2">
      <c r="A1319" s="25" t="s">
        <v>1376</v>
      </c>
      <c r="B1319" s="98">
        <f>SUM(B1320:B1324)</f>
        <v>905</v>
      </c>
    </row>
    <row r="1320" spans="1:2" hidden="1">
      <c r="A1320" s="19" t="s">
        <v>12</v>
      </c>
      <c r="B1320" s="22">
        <v>0</v>
      </c>
    </row>
    <row r="1321" spans="1:2" hidden="1">
      <c r="A1321" s="19" t="s">
        <v>13</v>
      </c>
      <c r="B1321" s="22">
        <v>0</v>
      </c>
    </row>
    <row r="1322" spans="1:2" hidden="1">
      <c r="A1322" s="19" t="s">
        <v>14</v>
      </c>
      <c r="B1322" s="22">
        <v>0</v>
      </c>
    </row>
    <row r="1323" spans="1:2" hidden="1">
      <c r="A1323" s="19" t="s">
        <v>1377</v>
      </c>
      <c r="B1323" s="22">
        <v>0</v>
      </c>
    </row>
    <row r="1324" spans="1:2">
      <c r="A1324" s="23" t="s">
        <v>1378</v>
      </c>
      <c r="B1324" s="98">
        <v>905</v>
      </c>
    </row>
    <row r="1325" spans="1:2" hidden="1">
      <c r="A1325" s="21" t="s">
        <v>1379</v>
      </c>
      <c r="B1325" s="20">
        <f>SUM(B1326:B1330)</f>
        <v>0</v>
      </c>
    </row>
    <row r="1326" spans="1:2" hidden="1">
      <c r="A1326" s="19" t="s">
        <v>12</v>
      </c>
      <c r="B1326" s="22">
        <v>0</v>
      </c>
    </row>
    <row r="1327" spans="1:2" hidden="1">
      <c r="A1327" s="19" t="s">
        <v>13</v>
      </c>
      <c r="B1327" s="22">
        <v>0</v>
      </c>
    </row>
    <row r="1328" spans="1:2" hidden="1">
      <c r="A1328" s="19" t="s">
        <v>14</v>
      </c>
      <c r="B1328" s="22">
        <v>0</v>
      </c>
    </row>
    <row r="1329" spans="1:2" hidden="1">
      <c r="A1329" s="19" t="s">
        <v>1380</v>
      </c>
      <c r="B1329" s="22">
        <v>0</v>
      </c>
    </row>
    <row r="1330" spans="1:2" hidden="1">
      <c r="A1330" s="19" t="s">
        <v>1381</v>
      </c>
      <c r="B1330" s="22">
        <v>0</v>
      </c>
    </row>
    <row r="1331" spans="1:2" hidden="1">
      <c r="A1331" s="21" t="s">
        <v>1382</v>
      </c>
      <c r="B1331" s="20">
        <f>SUM(B1332:B1338)</f>
        <v>0</v>
      </c>
    </row>
    <row r="1332" spans="1:2" hidden="1">
      <c r="A1332" s="19" t="s">
        <v>12</v>
      </c>
      <c r="B1332" s="22">
        <v>0</v>
      </c>
    </row>
    <row r="1333" spans="1:2" hidden="1">
      <c r="A1333" s="19" t="s">
        <v>13</v>
      </c>
      <c r="B1333" s="22">
        <v>0</v>
      </c>
    </row>
    <row r="1334" spans="1:2" hidden="1">
      <c r="A1334" s="19" t="s">
        <v>14</v>
      </c>
      <c r="B1334" s="22">
        <v>0</v>
      </c>
    </row>
    <row r="1335" spans="1:2" hidden="1">
      <c r="A1335" s="19" t="s">
        <v>1383</v>
      </c>
      <c r="B1335" s="22">
        <v>0</v>
      </c>
    </row>
    <row r="1336" spans="1:2" hidden="1">
      <c r="A1336" s="19" t="s">
        <v>1384</v>
      </c>
      <c r="B1336" s="22">
        <v>0</v>
      </c>
    </row>
    <row r="1337" spans="1:2" hidden="1">
      <c r="A1337" s="19" t="s">
        <v>21</v>
      </c>
      <c r="B1337" s="22">
        <v>0</v>
      </c>
    </row>
    <row r="1338" spans="1:2" hidden="1">
      <c r="A1338" s="19" t="s">
        <v>1385</v>
      </c>
      <c r="B1338" s="22">
        <v>0</v>
      </c>
    </row>
    <row r="1339" spans="1:2" hidden="1">
      <c r="A1339" s="21" t="s">
        <v>806</v>
      </c>
      <c r="B1339" s="20">
        <f>SUM(B1340:B1351)</f>
        <v>0</v>
      </c>
    </row>
    <row r="1340" spans="1:2" hidden="1">
      <c r="A1340" s="19" t="s">
        <v>12</v>
      </c>
      <c r="B1340" s="22">
        <v>0</v>
      </c>
    </row>
    <row r="1341" spans="1:2" hidden="1">
      <c r="A1341" s="19" t="s">
        <v>13</v>
      </c>
      <c r="B1341" s="22">
        <v>0</v>
      </c>
    </row>
    <row r="1342" spans="1:2" hidden="1">
      <c r="A1342" s="19" t="s">
        <v>14</v>
      </c>
      <c r="B1342" s="22">
        <v>0</v>
      </c>
    </row>
    <row r="1343" spans="1:2" hidden="1">
      <c r="A1343" s="19" t="s">
        <v>807</v>
      </c>
      <c r="B1343" s="22">
        <v>0</v>
      </c>
    </row>
    <row r="1344" spans="1:2" hidden="1">
      <c r="A1344" s="19" t="s">
        <v>808</v>
      </c>
      <c r="B1344" s="22">
        <v>0</v>
      </c>
    </row>
    <row r="1345" spans="1:2" hidden="1">
      <c r="A1345" s="19" t="s">
        <v>809</v>
      </c>
      <c r="B1345" s="22">
        <v>0</v>
      </c>
    </row>
    <row r="1346" spans="1:2" hidden="1">
      <c r="A1346" s="19" t="s">
        <v>810</v>
      </c>
      <c r="B1346" s="22">
        <v>0</v>
      </c>
    </row>
    <row r="1347" spans="1:2" hidden="1">
      <c r="A1347" s="19" t="s">
        <v>811</v>
      </c>
      <c r="B1347" s="22">
        <v>0</v>
      </c>
    </row>
    <row r="1348" spans="1:2" hidden="1">
      <c r="A1348" s="19" t="s">
        <v>812</v>
      </c>
      <c r="B1348" s="22">
        <v>0</v>
      </c>
    </row>
    <row r="1349" spans="1:2" hidden="1">
      <c r="A1349" s="19" t="s">
        <v>813</v>
      </c>
      <c r="B1349" s="22">
        <v>0</v>
      </c>
    </row>
    <row r="1350" spans="1:2" hidden="1">
      <c r="A1350" s="19" t="s">
        <v>814</v>
      </c>
      <c r="B1350" s="22">
        <v>0</v>
      </c>
    </row>
    <row r="1351" spans="1:2" hidden="1">
      <c r="A1351" s="19" t="s">
        <v>815</v>
      </c>
      <c r="B1351" s="22">
        <v>0</v>
      </c>
    </row>
    <row r="1352" spans="1:2">
      <c r="A1352" s="25" t="s">
        <v>1386</v>
      </c>
      <c r="B1352" s="98">
        <f>SUM(B1353:B1355)</f>
        <v>7</v>
      </c>
    </row>
    <row r="1353" spans="1:2">
      <c r="A1353" s="23" t="s">
        <v>780</v>
      </c>
      <c r="B1353" s="98">
        <v>7</v>
      </c>
    </row>
    <row r="1354" spans="1:2" hidden="1">
      <c r="A1354" s="19" t="s">
        <v>1387</v>
      </c>
      <c r="B1354" s="22">
        <v>0</v>
      </c>
    </row>
    <row r="1355" spans="1:2" hidden="1">
      <c r="A1355" s="19" t="s">
        <v>1388</v>
      </c>
      <c r="B1355" s="22">
        <v>0</v>
      </c>
    </row>
    <row r="1356" spans="1:2">
      <c r="A1356" s="25" t="s">
        <v>1389</v>
      </c>
      <c r="B1356" s="98">
        <f>SUM(B1357:B1361)</f>
        <v>205</v>
      </c>
    </row>
    <row r="1357" spans="1:2" hidden="1">
      <c r="A1357" s="19" t="s">
        <v>401</v>
      </c>
      <c r="B1357" s="22">
        <v>0</v>
      </c>
    </row>
    <row r="1358" spans="1:2">
      <c r="A1358" s="23" t="s">
        <v>402</v>
      </c>
      <c r="B1358" s="98">
        <v>205</v>
      </c>
    </row>
    <row r="1359" spans="1:2" hidden="1">
      <c r="A1359" s="19" t="s">
        <v>1390</v>
      </c>
      <c r="B1359" s="22">
        <v>0</v>
      </c>
    </row>
    <row r="1360" spans="1:2" hidden="1">
      <c r="A1360" s="19" t="s">
        <v>403</v>
      </c>
      <c r="B1360" s="22">
        <v>0</v>
      </c>
    </row>
    <row r="1361" spans="1:2" hidden="1">
      <c r="A1361" s="19" t="s">
        <v>404</v>
      </c>
      <c r="B1361" s="22">
        <v>0</v>
      </c>
    </row>
    <row r="1362" spans="1:2" hidden="1">
      <c r="A1362" s="21" t="s">
        <v>1391</v>
      </c>
      <c r="B1362" s="22">
        <v>0</v>
      </c>
    </row>
    <row r="1363" spans="1:2">
      <c r="A1363" s="25" t="s">
        <v>1033</v>
      </c>
      <c r="B1363" s="98">
        <f>B1364</f>
        <v>3700</v>
      </c>
    </row>
    <row r="1364" spans="1:2">
      <c r="A1364" s="25" t="s">
        <v>887</v>
      </c>
      <c r="B1364" s="98">
        <f>B1365</f>
        <v>3700</v>
      </c>
    </row>
    <row r="1365" spans="1:2">
      <c r="A1365" s="23" t="s">
        <v>888</v>
      </c>
      <c r="B1365" s="98">
        <v>3700</v>
      </c>
    </row>
    <row r="1366" spans="1:2">
      <c r="A1366" s="25" t="s">
        <v>1034</v>
      </c>
      <c r="B1366" s="98">
        <f>SUM(B1367,B1368,B1369)</f>
        <v>13399</v>
      </c>
    </row>
    <row r="1367" spans="1:2" hidden="1">
      <c r="A1367" s="21" t="s">
        <v>889</v>
      </c>
      <c r="B1367" s="22">
        <v>0</v>
      </c>
    </row>
    <row r="1368" spans="1:2" hidden="1">
      <c r="A1368" s="21" t="s">
        <v>890</v>
      </c>
      <c r="B1368" s="22">
        <v>0</v>
      </c>
    </row>
    <row r="1369" spans="1:2">
      <c r="A1369" s="25" t="s">
        <v>891</v>
      </c>
      <c r="B1369" s="98">
        <f>SUM(B1370:B1373)</f>
        <v>13399</v>
      </c>
    </row>
    <row r="1370" spans="1:2">
      <c r="A1370" s="23" t="s">
        <v>892</v>
      </c>
      <c r="B1370" s="98">
        <v>13399</v>
      </c>
    </row>
    <row r="1371" spans="1:2" hidden="1">
      <c r="A1371" s="19" t="s">
        <v>893</v>
      </c>
      <c r="B1371" s="22">
        <v>0</v>
      </c>
    </row>
    <row r="1372" spans="1:2" hidden="1">
      <c r="A1372" s="19" t="s">
        <v>894</v>
      </c>
      <c r="B1372" s="22">
        <v>0</v>
      </c>
    </row>
    <row r="1373" spans="1:2" hidden="1">
      <c r="A1373" s="19" t="s">
        <v>895</v>
      </c>
      <c r="B1373" s="22">
        <v>0</v>
      </c>
    </row>
    <row r="1374" spans="1:2">
      <c r="A1374" s="25" t="s">
        <v>896</v>
      </c>
      <c r="B1374" s="98">
        <f>B1375+B1376+B1377</f>
        <v>1</v>
      </c>
    </row>
    <row r="1375" spans="1:2" hidden="1">
      <c r="A1375" s="21" t="s">
        <v>897</v>
      </c>
      <c r="B1375" s="22">
        <v>0</v>
      </c>
    </row>
    <row r="1376" spans="1:2" hidden="1">
      <c r="A1376" s="21" t="s">
        <v>898</v>
      </c>
      <c r="B1376" s="22">
        <v>0</v>
      </c>
    </row>
    <row r="1377" spans="1:2">
      <c r="A1377" s="25" t="s">
        <v>899</v>
      </c>
      <c r="B1377" s="98">
        <v>1</v>
      </c>
    </row>
  </sheetData>
  <autoFilter ref="A4:C1377">
    <filterColumn colId="1">
      <filters>
        <filter val="1"/>
        <filter val="1,015"/>
        <filter val="1,026"/>
        <filter val="1,028"/>
        <filter val="1,036"/>
        <filter val="1,055"/>
        <filter val="1,079"/>
        <filter val="1,156"/>
        <filter val="1,176"/>
        <filter val="1,205"/>
        <filter val="1,246"/>
        <filter val="1,265"/>
        <filter val="1,332"/>
        <filter val="1,393"/>
        <filter val="1,401"/>
        <filter val="1,430"/>
        <filter val="1,489"/>
        <filter val="1,510"/>
        <filter val="1,551"/>
        <filter val="1,583"/>
        <filter val="1,584"/>
        <filter val="1,596"/>
        <filter val="1,617"/>
        <filter val="1,645"/>
        <filter val="1,699"/>
        <filter val="1,702"/>
        <filter val="1,719"/>
        <filter val="1,730"/>
        <filter val="1,748"/>
        <filter val="1,758"/>
        <filter val="1,760"/>
        <filter val="1,773"/>
        <filter val="1,786"/>
        <filter val="1,800"/>
        <filter val="1,804"/>
        <filter val="1,812"/>
        <filter val="1,867"/>
        <filter val="1,885"/>
        <filter val="1,892"/>
        <filter val="1,906"/>
        <filter val="1,927"/>
        <filter val="1,934"/>
        <filter val="1,998"/>
        <filter val="10"/>
        <filter val="10,054"/>
        <filter val="10,510"/>
        <filter val="10,994"/>
        <filter val="100"/>
        <filter val="100,588"/>
        <filter val="102"/>
        <filter val="103"/>
        <filter val="104"/>
        <filter val="105"/>
        <filter val="106"/>
        <filter val="107,251"/>
        <filter val="107,511"/>
        <filter val="108"/>
        <filter val="109"/>
        <filter val="11"/>
        <filter val="110"/>
        <filter val="111"/>
        <filter val="112"/>
        <filter val="113"/>
        <filter val="114"/>
        <filter val="117"/>
        <filter val="119"/>
        <filter val="12,027"/>
        <filter val="12,031"/>
        <filter val="12,236"/>
        <filter val="12,404"/>
        <filter val="121"/>
        <filter val="122"/>
        <filter val="125"/>
        <filter val="127"/>
        <filter val="129"/>
        <filter val="13,399"/>
        <filter val="13,936"/>
        <filter val="134"/>
        <filter val="14,242"/>
        <filter val="14,481"/>
        <filter val="141"/>
        <filter val="142"/>
        <filter val="145"/>
        <filter val="148"/>
        <filter val="149"/>
        <filter val="15"/>
        <filter val="15,920"/>
        <filter val="156"/>
        <filter val="157"/>
        <filter val="16"/>
        <filter val="16,095"/>
        <filter val="16,994"/>
        <filter val="161"/>
        <filter val="162"/>
        <filter val="164"/>
        <filter val="166"/>
        <filter val="168"/>
        <filter val="17,362"/>
        <filter val="176"/>
        <filter val="178"/>
        <filter val="179"/>
        <filter val="18,006"/>
        <filter val="18,068"/>
        <filter val="18,129"/>
        <filter val="180"/>
        <filter val="184"/>
        <filter val="185"/>
        <filter val="186"/>
        <filter val="19,547"/>
        <filter val="190"/>
        <filter val="191"/>
        <filter val="193"/>
        <filter val="198"/>
        <filter val="2,053"/>
        <filter val="2,054"/>
        <filter val="2,088"/>
        <filter val="2,125"/>
        <filter val="2,135"/>
        <filter val="2,176"/>
        <filter val="2,186"/>
        <filter val="2,198"/>
        <filter val="2,214"/>
        <filter val="2,329"/>
        <filter val="2,354"/>
        <filter val="2,358"/>
        <filter val="2,365"/>
        <filter val="2,399"/>
        <filter val="2,461"/>
        <filter val="2,517"/>
        <filter val="2,661"/>
        <filter val="2,697"/>
        <filter val="2,838"/>
        <filter val="2,865"/>
        <filter val="2,916"/>
        <filter val="20"/>
        <filter val="20,872"/>
        <filter val="200"/>
        <filter val="201"/>
        <filter val="202"/>
        <filter val="203"/>
        <filter val="204"/>
        <filter val="205"/>
        <filter val="206"/>
        <filter val="21"/>
        <filter val="21,889"/>
        <filter val="210"/>
        <filter val="211"/>
        <filter val="22"/>
        <filter val="22,842"/>
        <filter val="220"/>
        <filter val="229"/>
        <filter val="234"/>
        <filter val="236"/>
        <filter val="24"/>
        <filter val="240"/>
        <filter val="243"/>
        <filter val="246"/>
        <filter val="249"/>
        <filter val="25"/>
        <filter val="251"/>
        <filter val="253"/>
        <filter val="26"/>
        <filter val="26,583"/>
        <filter val="262"/>
        <filter val="267"/>
        <filter val="27,645"/>
        <filter val="273"/>
        <filter val="277"/>
        <filter val="278"/>
        <filter val="281"/>
        <filter val="282"/>
        <filter val="283"/>
        <filter val="284"/>
        <filter val="291"/>
        <filter val="294"/>
        <filter val="3,038"/>
        <filter val="3,139"/>
        <filter val="3,218"/>
        <filter val="3,346"/>
        <filter val="3,459"/>
        <filter val="3,523"/>
        <filter val="3,550"/>
        <filter val="3,676"/>
        <filter val="3,700"/>
        <filter val="3,713"/>
        <filter val="3,714"/>
        <filter val="3,720"/>
        <filter val="3,852"/>
        <filter val="30"/>
        <filter val="30,606"/>
        <filter val="308"/>
        <filter val="309"/>
        <filter val="311"/>
        <filter val="312"/>
        <filter val="32,470"/>
        <filter val="322"/>
        <filter val="323"/>
        <filter val="331"/>
        <filter val="334"/>
        <filter val="336"/>
        <filter val="338"/>
        <filter val="340"/>
        <filter val="348"/>
        <filter val="35"/>
        <filter val="35,831"/>
        <filter val="353"/>
        <filter val="358"/>
        <filter val="359"/>
        <filter val="36"/>
        <filter val="361"/>
        <filter val="367"/>
        <filter val="372"/>
        <filter val="376"/>
        <filter val="377"/>
        <filter val="39"/>
        <filter val="391"/>
        <filter val="397"/>
        <filter val="4,087"/>
        <filter val="4,202"/>
        <filter val="4,244"/>
        <filter val="4,294"/>
        <filter val="4,326"/>
        <filter val="4,446"/>
        <filter val="4,479"/>
        <filter val="4,482"/>
        <filter val="4,514"/>
        <filter val="4,541"/>
        <filter val="4,670"/>
        <filter val="4,771"/>
        <filter val="4,775"/>
        <filter val="4,847"/>
        <filter val="4,919"/>
        <filter val="40"/>
        <filter val="400"/>
        <filter val="402"/>
        <filter val="404"/>
        <filter val="416"/>
        <filter val="42"/>
        <filter val="423"/>
        <filter val="424"/>
        <filter val="43"/>
        <filter val="43,987"/>
        <filter val="430"/>
        <filter val="439"/>
        <filter val="44"/>
        <filter val="443"/>
        <filter val="45"/>
        <filter val="45,351"/>
        <filter val="45,889"/>
        <filter val="451"/>
        <filter val="453"/>
        <filter val="46"/>
        <filter val="46,944"/>
        <filter val="47"/>
        <filter val="47,096"/>
        <filter val="47,776"/>
        <filter val="474"/>
        <filter val="475"/>
        <filter val="487"/>
        <filter val="489"/>
        <filter val="490"/>
        <filter val="491"/>
        <filter val="498"/>
        <filter val="5"/>
        <filter val="5,016"/>
        <filter val="5,031"/>
        <filter val="5,040"/>
        <filter val="5,074"/>
        <filter val="5,083"/>
        <filter val="5,108"/>
        <filter val="5,149"/>
        <filter val="5,190"/>
        <filter val="5,288"/>
        <filter val="5,440"/>
        <filter val="5,722"/>
        <filter val="5,904"/>
        <filter val="5,948"/>
        <filter val="5,951"/>
        <filter val="50"/>
        <filter val="500"/>
        <filter val="502"/>
        <filter val="504"/>
        <filter val="506"/>
        <filter val="507"/>
        <filter val="519"/>
        <filter val="527"/>
        <filter val="556"/>
        <filter val="568"/>
        <filter val="572"/>
        <filter val="579"/>
        <filter val="589"/>
        <filter val="6"/>
        <filter val="6,377"/>
        <filter val="6,587"/>
        <filter val="6,878"/>
        <filter val="60"/>
        <filter val="600"/>
        <filter val="609"/>
        <filter val="61"/>
        <filter val="62,158"/>
        <filter val="628"/>
        <filter val="63"/>
        <filter val="635"/>
        <filter val="64"/>
        <filter val="65"/>
        <filter val="65,062"/>
        <filter val="654"/>
        <filter val="660"/>
        <filter val="67"/>
        <filter val="671,700"/>
        <filter val="68"/>
        <filter val="687"/>
        <filter val="69"/>
        <filter val="69,001"/>
        <filter val="692"/>
        <filter val="7"/>
        <filter val="7,127"/>
        <filter val="7,284"/>
        <filter val="7,543"/>
        <filter val="7,755"/>
        <filter val="70"/>
        <filter val="71"/>
        <filter val="714"/>
        <filter val="717"/>
        <filter val="719"/>
        <filter val="72"/>
        <filter val="726"/>
        <filter val="73"/>
        <filter val="74"/>
        <filter val="740"/>
        <filter val="741"/>
        <filter val="746"/>
        <filter val="748"/>
        <filter val="75"/>
        <filter val="754"/>
        <filter val="756"/>
        <filter val="76"/>
        <filter val="78"/>
        <filter val="784"/>
        <filter val="787"/>
        <filter val="79"/>
        <filter val="794"/>
        <filter val="8,420"/>
        <filter val="8,527"/>
        <filter val="8,580"/>
        <filter val="8,923"/>
        <filter val="80"/>
        <filter val="815"/>
        <filter val="83"/>
        <filter val="830"/>
        <filter val="833"/>
        <filter val="838"/>
        <filter val="859"/>
        <filter val="88"/>
        <filter val="884"/>
        <filter val="888"/>
        <filter val="9"/>
        <filter val="9,516"/>
        <filter val="9,648"/>
        <filter val="905"/>
        <filter val="915"/>
        <filter val="92"/>
        <filter val="927"/>
        <filter val="93"/>
        <filter val="94"/>
        <filter val="947"/>
        <filter val="95"/>
        <filter val="958"/>
        <filter val="97"/>
        <filter val="98,764"/>
        <filter val="981"/>
        <filter val="99"/>
        <filter val="992"/>
      </filters>
    </filterColumn>
  </autoFilter>
  <mergeCells count="1">
    <mergeCell ref="A2:B2"/>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sheetPr filterMode="1"/>
  <dimension ref="A1:C69"/>
  <sheetViews>
    <sheetView workbookViewId="0">
      <selection activeCell="E14" sqref="E14"/>
    </sheetView>
  </sheetViews>
  <sheetFormatPr defaultColWidth="12.125" defaultRowHeight="15.6" customHeight="1"/>
  <cols>
    <col min="1" max="1" width="16.125" style="43" customWidth="1"/>
    <col min="2" max="2" width="41.5" style="43" customWidth="1"/>
    <col min="3" max="3" width="23.375" style="44" customWidth="1"/>
    <col min="4" max="251" width="12.125" style="43" customWidth="1"/>
    <col min="252" max="256" width="12.125" style="43"/>
    <col min="257" max="257" width="16.125" style="43" customWidth="1"/>
    <col min="258" max="258" width="44.25" style="43" customWidth="1"/>
    <col min="259" max="259" width="23.375" style="43" customWidth="1"/>
    <col min="260" max="507" width="12.125" style="43" customWidth="1"/>
    <col min="508" max="512" width="12.125" style="43"/>
    <col min="513" max="513" width="16.125" style="43" customWidth="1"/>
    <col min="514" max="514" width="44.25" style="43" customWidth="1"/>
    <col min="515" max="515" width="23.375" style="43" customWidth="1"/>
    <col min="516" max="763" width="12.125" style="43" customWidth="1"/>
    <col min="764" max="768" width="12.125" style="43"/>
    <col min="769" max="769" width="16.125" style="43" customWidth="1"/>
    <col min="770" max="770" width="44.25" style="43" customWidth="1"/>
    <col min="771" max="771" width="23.375" style="43" customWidth="1"/>
    <col min="772" max="1019" width="12.125" style="43" customWidth="1"/>
    <col min="1020" max="1024" width="12.125" style="43"/>
    <col min="1025" max="1025" width="16.125" style="43" customWidth="1"/>
    <col min="1026" max="1026" width="44.25" style="43" customWidth="1"/>
    <col min="1027" max="1027" width="23.375" style="43" customWidth="1"/>
    <col min="1028" max="1275" width="12.125" style="43" customWidth="1"/>
    <col min="1276" max="1280" width="12.125" style="43"/>
    <col min="1281" max="1281" width="16.125" style="43" customWidth="1"/>
    <col min="1282" max="1282" width="44.25" style="43" customWidth="1"/>
    <col min="1283" max="1283" width="23.375" style="43" customWidth="1"/>
    <col min="1284" max="1531" width="12.125" style="43" customWidth="1"/>
    <col min="1532" max="1536" width="12.125" style="43"/>
    <col min="1537" max="1537" width="16.125" style="43" customWidth="1"/>
    <col min="1538" max="1538" width="44.25" style="43" customWidth="1"/>
    <col min="1539" max="1539" width="23.375" style="43" customWidth="1"/>
    <col min="1540" max="1787" width="12.125" style="43" customWidth="1"/>
    <col min="1788" max="1792" width="12.125" style="43"/>
    <col min="1793" max="1793" width="16.125" style="43" customWidth="1"/>
    <col min="1794" max="1794" width="44.25" style="43" customWidth="1"/>
    <col min="1795" max="1795" width="23.375" style="43" customWidth="1"/>
    <col min="1796" max="2043" width="12.125" style="43" customWidth="1"/>
    <col min="2044" max="2048" width="12.125" style="43"/>
    <col min="2049" max="2049" width="16.125" style="43" customWidth="1"/>
    <col min="2050" max="2050" width="44.25" style="43" customWidth="1"/>
    <col min="2051" max="2051" width="23.375" style="43" customWidth="1"/>
    <col min="2052" max="2299" width="12.125" style="43" customWidth="1"/>
    <col min="2300" max="2304" width="12.125" style="43"/>
    <col min="2305" max="2305" width="16.125" style="43" customWidth="1"/>
    <col min="2306" max="2306" width="44.25" style="43" customWidth="1"/>
    <col min="2307" max="2307" width="23.375" style="43" customWidth="1"/>
    <col min="2308" max="2555" width="12.125" style="43" customWidth="1"/>
    <col min="2556" max="2560" width="12.125" style="43"/>
    <col min="2561" max="2561" width="16.125" style="43" customWidth="1"/>
    <col min="2562" max="2562" width="44.25" style="43" customWidth="1"/>
    <col min="2563" max="2563" width="23.375" style="43" customWidth="1"/>
    <col min="2564" max="2811" width="12.125" style="43" customWidth="1"/>
    <col min="2812" max="2816" width="12.125" style="43"/>
    <col min="2817" max="2817" width="16.125" style="43" customWidth="1"/>
    <col min="2818" max="2818" width="44.25" style="43" customWidth="1"/>
    <col min="2819" max="2819" width="23.375" style="43" customWidth="1"/>
    <col min="2820" max="3067" width="12.125" style="43" customWidth="1"/>
    <col min="3068" max="3072" width="12.125" style="43"/>
    <col min="3073" max="3073" width="16.125" style="43" customWidth="1"/>
    <col min="3074" max="3074" width="44.25" style="43" customWidth="1"/>
    <col min="3075" max="3075" width="23.375" style="43" customWidth="1"/>
    <col min="3076" max="3323" width="12.125" style="43" customWidth="1"/>
    <col min="3324" max="3328" width="12.125" style="43"/>
    <col min="3329" max="3329" width="16.125" style="43" customWidth="1"/>
    <col min="3330" max="3330" width="44.25" style="43" customWidth="1"/>
    <col min="3331" max="3331" width="23.375" style="43" customWidth="1"/>
    <col min="3332" max="3579" width="12.125" style="43" customWidth="1"/>
    <col min="3580" max="3584" width="12.125" style="43"/>
    <col min="3585" max="3585" width="16.125" style="43" customWidth="1"/>
    <col min="3586" max="3586" width="44.25" style="43" customWidth="1"/>
    <col min="3587" max="3587" width="23.375" style="43" customWidth="1"/>
    <col min="3588" max="3835" width="12.125" style="43" customWidth="1"/>
    <col min="3836" max="3840" width="12.125" style="43"/>
    <col min="3841" max="3841" width="16.125" style="43" customWidth="1"/>
    <col min="3842" max="3842" width="44.25" style="43" customWidth="1"/>
    <col min="3843" max="3843" width="23.375" style="43" customWidth="1"/>
    <col min="3844" max="4091" width="12.125" style="43" customWidth="1"/>
    <col min="4092" max="4096" width="12.125" style="43"/>
    <col min="4097" max="4097" width="16.125" style="43" customWidth="1"/>
    <col min="4098" max="4098" width="44.25" style="43" customWidth="1"/>
    <col min="4099" max="4099" width="23.375" style="43" customWidth="1"/>
    <col min="4100" max="4347" width="12.125" style="43" customWidth="1"/>
    <col min="4348" max="4352" width="12.125" style="43"/>
    <col min="4353" max="4353" width="16.125" style="43" customWidth="1"/>
    <col min="4354" max="4354" width="44.25" style="43" customWidth="1"/>
    <col min="4355" max="4355" width="23.375" style="43" customWidth="1"/>
    <col min="4356" max="4603" width="12.125" style="43" customWidth="1"/>
    <col min="4604" max="4608" width="12.125" style="43"/>
    <col min="4609" max="4609" width="16.125" style="43" customWidth="1"/>
    <col min="4610" max="4610" width="44.25" style="43" customWidth="1"/>
    <col min="4611" max="4611" width="23.375" style="43" customWidth="1"/>
    <col min="4612" max="4859" width="12.125" style="43" customWidth="1"/>
    <col min="4860" max="4864" width="12.125" style="43"/>
    <col min="4865" max="4865" width="16.125" style="43" customWidth="1"/>
    <col min="4866" max="4866" width="44.25" style="43" customWidth="1"/>
    <col min="4867" max="4867" width="23.375" style="43" customWidth="1"/>
    <col min="4868" max="5115" width="12.125" style="43" customWidth="1"/>
    <col min="5116" max="5120" width="12.125" style="43"/>
    <col min="5121" max="5121" width="16.125" style="43" customWidth="1"/>
    <col min="5122" max="5122" width="44.25" style="43" customWidth="1"/>
    <col min="5123" max="5123" width="23.375" style="43" customWidth="1"/>
    <col min="5124" max="5371" width="12.125" style="43" customWidth="1"/>
    <col min="5372" max="5376" width="12.125" style="43"/>
    <col min="5377" max="5377" width="16.125" style="43" customWidth="1"/>
    <col min="5378" max="5378" width="44.25" style="43" customWidth="1"/>
    <col min="5379" max="5379" width="23.375" style="43" customWidth="1"/>
    <col min="5380" max="5627" width="12.125" style="43" customWidth="1"/>
    <col min="5628" max="5632" width="12.125" style="43"/>
    <col min="5633" max="5633" width="16.125" style="43" customWidth="1"/>
    <col min="5634" max="5634" width="44.25" style="43" customWidth="1"/>
    <col min="5635" max="5635" width="23.375" style="43" customWidth="1"/>
    <col min="5636" max="5883" width="12.125" style="43" customWidth="1"/>
    <col min="5884" max="5888" width="12.125" style="43"/>
    <col min="5889" max="5889" width="16.125" style="43" customWidth="1"/>
    <col min="5890" max="5890" width="44.25" style="43" customWidth="1"/>
    <col min="5891" max="5891" width="23.375" style="43" customWidth="1"/>
    <col min="5892" max="6139" width="12.125" style="43" customWidth="1"/>
    <col min="6140" max="6144" width="12.125" style="43"/>
    <col min="6145" max="6145" width="16.125" style="43" customWidth="1"/>
    <col min="6146" max="6146" width="44.25" style="43" customWidth="1"/>
    <col min="6147" max="6147" width="23.375" style="43" customWidth="1"/>
    <col min="6148" max="6395" width="12.125" style="43" customWidth="1"/>
    <col min="6396" max="6400" width="12.125" style="43"/>
    <col min="6401" max="6401" width="16.125" style="43" customWidth="1"/>
    <col min="6402" max="6402" width="44.25" style="43" customWidth="1"/>
    <col min="6403" max="6403" width="23.375" style="43" customWidth="1"/>
    <col min="6404" max="6651" width="12.125" style="43" customWidth="1"/>
    <col min="6652" max="6656" width="12.125" style="43"/>
    <col min="6657" max="6657" width="16.125" style="43" customWidth="1"/>
    <col min="6658" max="6658" width="44.25" style="43" customWidth="1"/>
    <col min="6659" max="6659" width="23.375" style="43" customWidth="1"/>
    <col min="6660" max="6907" width="12.125" style="43" customWidth="1"/>
    <col min="6908" max="6912" width="12.125" style="43"/>
    <col min="6913" max="6913" width="16.125" style="43" customWidth="1"/>
    <col min="6914" max="6914" width="44.25" style="43" customWidth="1"/>
    <col min="6915" max="6915" width="23.375" style="43" customWidth="1"/>
    <col min="6916" max="7163" width="12.125" style="43" customWidth="1"/>
    <col min="7164" max="7168" width="12.125" style="43"/>
    <col min="7169" max="7169" width="16.125" style="43" customWidth="1"/>
    <col min="7170" max="7170" width="44.25" style="43" customWidth="1"/>
    <col min="7171" max="7171" width="23.375" style="43" customWidth="1"/>
    <col min="7172" max="7419" width="12.125" style="43" customWidth="1"/>
    <col min="7420" max="7424" width="12.125" style="43"/>
    <col min="7425" max="7425" width="16.125" style="43" customWidth="1"/>
    <col min="7426" max="7426" width="44.25" style="43" customWidth="1"/>
    <col min="7427" max="7427" width="23.375" style="43" customWidth="1"/>
    <col min="7428" max="7675" width="12.125" style="43" customWidth="1"/>
    <col min="7676" max="7680" width="12.125" style="43"/>
    <col min="7681" max="7681" width="16.125" style="43" customWidth="1"/>
    <col min="7682" max="7682" width="44.25" style="43" customWidth="1"/>
    <col min="7683" max="7683" width="23.375" style="43" customWidth="1"/>
    <col min="7684" max="7931" width="12.125" style="43" customWidth="1"/>
    <col min="7932" max="7936" width="12.125" style="43"/>
    <col min="7937" max="7937" width="16.125" style="43" customWidth="1"/>
    <col min="7938" max="7938" width="44.25" style="43" customWidth="1"/>
    <col min="7939" max="7939" width="23.375" style="43" customWidth="1"/>
    <col min="7940" max="8187" width="12.125" style="43" customWidth="1"/>
    <col min="8188" max="8192" width="12.125" style="43"/>
    <col min="8193" max="8193" width="16.125" style="43" customWidth="1"/>
    <col min="8194" max="8194" width="44.25" style="43" customWidth="1"/>
    <col min="8195" max="8195" width="23.375" style="43" customWidth="1"/>
    <col min="8196" max="8443" width="12.125" style="43" customWidth="1"/>
    <col min="8444" max="8448" width="12.125" style="43"/>
    <col min="8449" max="8449" width="16.125" style="43" customWidth="1"/>
    <col min="8450" max="8450" width="44.25" style="43" customWidth="1"/>
    <col min="8451" max="8451" width="23.375" style="43" customWidth="1"/>
    <col min="8452" max="8699" width="12.125" style="43" customWidth="1"/>
    <col min="8700" max="8704" width="12.125" style="43"/>
    <col min="8705" max="8705" width="16.125" style="43" customWidth="1"/>
    <col min="8706" max="8706" width="44.25" style="43" customWidth="1"/>
    <col min="8707" max="8707" width="23.375" style="43" customWidth="1"/>
    <col min="8708" max="8955" width="12.125" style="43" customWidth="1"/>
    <col min="8956" max="8960" width="12.125" style="43"/>
    <col min="8961" max="8961" width="16.125" style="43" customWidth="1"/>
    <col min="8962" max="8962" width="44.25" style="43" customWidth="1"/>
    <col min="8963" max="8963" width="23.375" style="43" customWidth="1"/>
    <col min="8964" max="9211" width="12.125" style="43" customWidth="1"/>
    <col min="9212" max="9216" width="12.125" style="43"/>
    <col min="9217" max="9217" width="16.125" style="43" customWidth="1"/>
    <col min="9218" max="9218" width="44.25" style="43" customWidth="1"/>
    <col min="9219" max="9219" width="23.375" style="43" customWidth="1"/>
    <col min="9220" max="9467" width="12.125" style="43" customWidth="1"/>
    <col min="9468" max="9472" width="12.125" style="43"/>
    <col min="9473" max="9473" width="16.125" style="43" customWidth="1"/>
    <col min="9474" max="9474" width="44.25" style="43" customWidth="1"/>
    <col min="9475" max="9475" width="23.375" style="43" customWidth="1"/>
    <col min="9476" max="9723" width="12.125" style="43" customWidth="1"/>
    <col min="9724" max="9728" width="12.125" style="43"/>
    <col min="9729" max="9729" width="16.125" style="43" customWidth="1"/>
    <col min="9730" max="9730" width="44.25" style="43" customWidth="1"/>
    <col min="9731" max="9731" width="23.375" style="43" customWidth="1"/>
    <col min="9732" max="9979" width="12.125" style="43" customWidth="1"/>
    <col min="9980" max="9984" width="12.125" style="43"/>
    <col min="9985" max="9985" width="16.125" style="43" customWidth="1"/>
    <col min="9986" max="9986" width="44.25" style="43" customWidth="1"/>
    <col min="9987" max="9987" width="23.375" style="43" customWidth="1"/>
    <col min="9988" max="10235" width="12.125" style="43" customWidth="1"/>
    <col min="10236" max="10240" width="12.125" style="43"/>
    <col min="10241" max="10241" width="16.125" style="43" customWidth="1"/>
    <col min="10242" max="10242" width="44.25" style="43" customWidth="1"/>
    <col min="10243" max="10243" width="23.375" style="43" customWidth="1"/>
    <col min="10244" max="10491" width="12.125" style="43" customWidth="1"/>
    <col min="10492" max="10496" width="12.125" style="43"/>
    <col min="10497" max="10497" width="16.125" style="43" customWidth="1"/>
    <col min="10498" max="10498" width="44.25" style="43" customWidth="1"/>
    <col min="10499" max="10499" width="23.375" style="43" customWidth="1"/>
    <col min="10500" max="10747" width="12.125" style="43" customWidth="1"/>
    <col min="10748" max="10752" width="12.125" style="43"/>
    <col min="10753" max="10753" width="16.125" style="43" customWidth="1"/>
    <col min="10754" max="10754" width="44.25" style="43" customWidth="1"/>
    <col min="10755" max="10755" width="23.375" style="43" customWidth="1"/>
    <col min="10756" max="11003" width="12.125" style="43" customWidth="1"/>
    <col min="11004" max="11008" width="12.125" style="43"/>
    <col min="11009" max="11009" width="16.125" style="43" customWidth="1"/>
    <col min="11010" max="11010" width="44.25" style="43" customWidth="1"/>
    <col min="11011" max="11011" width="23.375" style="43" customWidth="1"/>
    <col min="11012" max="11259" width="12.125" style="43" customWidth="1"/>
    <col min="11260" max="11264" width="12.125" style="43"/>
    <col min="11265" max="11265" width="16.125" style="43" customWidth="1"/>
    <col min="11266" max="11266" width="44.25" style="43" customWidth="1"/>
    <col min="11267" max="11267" width="23.375" style="43" customWidth="1"/>
    <col min="11268" max="11515" width="12.125" style="43" customWidth="1"/>
    <col min="11516" max="11520" width="12.125" style="43"/>
    <col min="11521" max="11521" width="16.125" style="43" customWidth="1"/>
    <col min="11522" max="11522" width="44.25" style="43" customWidth="1"/>
    <col min="11523" max="11523" width="23.375" style="43" customWidth="1"/>
    <col min="11524" max="11771" width="12.125" style="43" customWidth="1"/>
    <col min="11772" max="11776" width="12.125" style="43"/>
    <col min="11777" max="11777" width="16.125" style="43" customWidth="1"/>
    <col min="11778" max="11778" width="44.25" style="43" customWidth="1"/>
    <col min="11779" max="11779" width="23.375" style="43" customWidth="1"/>
    <col min="11780" max="12027" width="12.125" style="43" customWidth="1"/>
    <col min="12028" max="12032" width="12.125" style="43"/>
    <col min="12033" max="12033" width="16.125" style="43" customWidth="1"/>
    <col min="12034" max="12034" width="44.25" style="43" customWidth="1"/>
    <col min="12035" max="12035" width="23.375" style="43" customWidth="1"/>
    <col min="12036" max="12283" width="12.125" style="43" customWidth="1"/>
    <col min="12284" max="12288" width="12.125" style="43"/>
    <col min="12289" max="12289" width="16.125" style="43" customWidth="1"/>
    <col min="12290" max="12290" width="44.25" style="43" customWidth="1"/>
    <col min="12291" max="12291" width="23.375" style="43" customWidth="1"/>
    <col min="12292" max="12539" width="12.125" style="43" customWidth="1"/>
    <col min="12540" max="12544" width="12.125" style="43"/>
    <col min="12545" max="12545" width="16.125" style="43" customWidth="1"/>
    <col min="12546" max="12546" width="44.25" style="43" customWidth="1"/>
    <col min="12547" max="12547" width="23.375" style="43" customWidth="1"/>
    <col min="12548" max="12795" width="12.125" style="43" customWidth="1"/>
    <col min="12796" max="12800" width="12.125" style="43"/>
    <col min="12801" max="12801" width="16.125" style="43" customWidth="1"/>
    <col min="12802" max="12802" width="44.25" style="43" customWidth="1"/>
    <col min="12803" max="12803" width="23.375" style="43" customWidth="1"/>
    <col min="12804" max="13051" width="12.125" style="43" customWidth="1"/>
    <col min="13052" max="13056" width="12.125" style="43"/>
    <col min="13057" max="13057" width="16.125" style="43" customWidth="1"/>
    <col min="13058" max="13058" width="44.25" style="43" customWidth="1"/>
    <col min="13059" max="13059" width="23.375" style="43" customWidth="1"/>
    <col min="13060" max="13307" width="12.125" style="43" customWidth="1"/>
    <col min="13308" max="13312" width="12.125" style="43"/>
    <col min="13313" max="13313" width="16.125" style="43" customWidth="1"/>
    <col min="13314" max="13314" width="44.25" style="43" customWidth="1"/>
    <col min="13315" max="13315" width="23.375" style="43" customWidth="1"/>
    <col min="13316" max="13563" width="12.125" style="43" customWidth="1"/>
    <col min="13564" max="13568" width="12.125" style="43"/>
    <col min="13569" max="13569" width="16.125" style="43" customWidth="1"/>
    <col min="13570" max="13570" width="44.25" style="43" customWidth="1"/>
    <col min="13571" max="13571" width="23.375" style="43" customWidth="1"/>
    <col min="13572" max="13819" width="12.125" style="43" customWidth="1"/>
    <col min="13820" max="13824" width="12.125" style="43"/>
    <col min="13825" max="13825" width="16.125" style="43" customWidth="1"/>
    <col min="13826" max="13826" width="44.25" style="43" customWidth="1"/>
    <col min="13827" max="13827" width="23.375" style="43" customWidth="1"/>
    <col min="13828" max="14075" width="12.125" style="43" customWidth="1"/>
    <col min="14076" max="14080" width="12.125" style="43"/>
    <col min="14081" max="14081" width="16.125" style="43" customWidth="1"/>
    <col min="14082" max="14082" width="44.25" style="43" customWidth="1"/>
    <col min="14083" max="14083" width="23.375" style="43" customWidth="1"/>
    <col min="14084" max="14331" width="12.125" style="43" customWidth="1"/>
    <col min="14332" max="14336" width="12.125" style="43"/>
    <col min="14337" max="14337" width="16.125" style="43" customWidth="1"/>
    <col min="14338" max="14338" width="44.25" style="43" customWidth="1"/>
    <col min="14339" max="14339" width="23.375" style="43" customWidth="1"/>
    <col min="14340" max="14587" width="12.125" style="43" customWidth="1"/>
    <col min="14588" max="14592" width="12.125" style="43"/>
    <col min="14593" max="14593" width="16.125" style="43" customWidth="1"/>
    <col min="14594" max="14594" width="44.25" style="43" customWidth="1"/>
    <col min="14595" max="14595" width="23.375" style="43" customWidth="1"/>
    <col min="14596" max="14843" width="12.125" style="43" customWidth="1"/>
    <col min="14844" max="14848" width="12.125" style="43"/>
    <col min="14849" max="14849" width="16.125" style="43" customWidth="1"/>
    <col min="14850" max="14850" width="44.25" style="43" customWidth="1"/>
    <col min="14851" max="14851" width="23.375" style="43" customWidth="1"/>
    <col min="14852" max="15099" width="12.125" style="43" customWidth="1"/>
    <col min="15100" max="15104" width="12.125" style="43"/>
    <col min="15105" max="15105" width="16.125" style="43" customWidth="1"/>
    <col min="15106" max="15106" width="44.25" style="43" customWidth="1"/>
    <col min="15107" max="15107" width="23.375" style="43" customWidth="1"/>
    <col min="15108" max="15355" width="12.125" style="43" customWidth="1"/>
    <col min="15356" max="15360" width="12.125" style="43"/>
    <col min="15361" max="15361" width="16.125" style="43" customWidth="1"/>
    <col min="15362" max="15362" width="44.25" style="43" customWidth="1"/>
    <col min="15363" max="15363" width="23.375" style="43" customWidth="1"/>
    <col min="15364" max="15611" width="12.125" style="43" customWidth="1"/>
    <col min="15612" max="15616" width="12.125" style="43"/>
    <col min="15617" max="15617" width="16.125" style="43" customWidth="1"/>
    <col min="15618" max="15618" width="44.25" style="43" customWidth="1"/>
    <col min="15619" max="15619" width="23.375" style="43" customWidth="1"/>
    <col min="15620" max="15867" width="12.125" style="43" customWidth="1"/>
    <col min="15868" max="15872" width="12.125" style="43"/>
    <col min="15873" max="15873" width="16.125" style="43" customWidth="1"/>
    <col min="15874" max="15874" width="44.25" style="43" customWidth="1"/>
    <col min="15875" max="15875" width="23.375" style="43" customWidth="1"/>
    <col min="15876" max="16123" width="12.125" style="43" customWidth="1"/>
    <col min="16124" max="16128" width="12.125" style="43"/>
    <col min="16129" max="16129" width="16.125" style="43" customWidth="1"/>
    <col min="16130" max="16130" width="44.25" style="43" customWidth="1"/>
    <col min="16131" max="16131" width="23.375" style="43" customWidth="1"/>
    <col min="16132" max="16379" width="12.125" style="43" customWidth="1"/>
    <col min="16380" max="16384" width="12.125" style="43"/>
  </cols>
  <sheetData>
    <row r="1" spans="1:3" ht="15.6" customHeight="1">
      <c r="A1" s="42" t="s">
        <v>1096</v>
      </c>
    </row>
    <row r="2" spans="1:3" ht="38.25" customHeight="1">
      <c r="A2" s="202" t="s">
        <v>1247</v>
      </c>
      <c r="B2" s="203"/>
      <c r="C2" s="203"/>
    </row>
    <row r="3" spans="1:3" s="47" customFormat="1" ht="16.899999999999999" customHeight="1">
      <c r="A3" s="45"/>
      <c r="B3" s="45"/>
      <c r="C3" s="46" t="s">
        <v>1097</v>
      </c>
    </row>
    <row r="4" spans="1:3" s="48" customFormat="1" ht="16.899999999999999" customHeight="1">
      <c r="A4" s="70" t="s">
        <v>1098</v>
      </c>
      <c r="B4" s="70" t="s">
        <v>11</v>
      </c>
      <c r="C4" s="71" t="s">
        <v>4</v>
      </c>
    </row>
    <row r="5" spans="1:3" s="49" customFormat="1" ht="16.899999999999999" customHeight="1">
      <c r="A5" s="204" t="s">
        <v>1099</v>
      </c>
      <c r="B5" s="205"/>
      <c r="C5" s="98">
        <f>SUM(C6,C11,C22,C30,C37,C41,C44,C48,C51,C57,C60,C65)</f>
        <v>213055</v>
      </c>
    </row>
    <row r="6" spans="1:3" s="49" customFormat="1" ht="16.899999999999999" customHeight="1">
      <c r="A6" s="23">
        <v>501</v>
      </c>
      <c r="B6" s="147" t="s">
        <v>1100</v>
      </c>
      <c r="C6" s="98">
        <f t="shared" ref="C6" si="0">SUM(C7:C10)</f>
        <v>48146</v>
      </c>
    </row>
    <row r="7" spans="1:3" ht="16.899999999999999" customHeight="1">
      <c r="A7" s="23">
        <v>50101</v>
      </c>
      <c r="B7" s="139" t="s">
        <v>1101</v>
      </c>
      <c r="C7" s="98">
        <v>32132</v>
      </c>
    </row>
    <row r="8" spans="1:3" ht="16.899999999999999" customHeight="1">
      <c r="A8" s="23">
        <v>50102</v>
      </c>
      <c r="B8" s="139" t="s">
        <v>1102</v>
      </c>
      <c r="C8" s="98">
        <v>7977</v>
      </c>
    </row>
    <row r="9" spans="1:3" ht="16.899999999999999" customHeight="1">
      <c r="A9" s="23">
        <v>50103</v>
      </c>
      <c r="B9" s="139" t="s">
        <v>1103</v>
      </c>
      <c r="C9" s="98">
        <v>2570</v>
      </c>
    </row>
    <row r="10" spans="1:3" ht="16.899999999999999" customHeight="1">
      <c r="A10" s="23">
        <v>50199</v>
      </c>
      <c r="B10" s="139" t="s">
        <v>1104</v>
      </c>
      <c r="C10" s="98">
        <v>5467</v>
      </c>
    </row>
    <row r="11" spans="1:3" ht="16.899999999999999" customHeight="1">
      <c r="A11" s="23">
        <v>502</v>
      </c>
      <c r="B11" s="147" t="s">
        <v>1105</v>
      </c>
      <c r="C11" s="98">
        <f t="shared" ref="C11" si="1">SUM(C12:C21)</f>
        <v>11668</v>
      </c>
    </row>
    <row r="12" spans="1:3" ht="16.899999999999999" customHeight="1">
      <c r="A12" s="23">
        <v>50201</v>
      </c>
      <c r="B12" s="139" t="s">
        <v>1106</v>
      </c>
      <c r="C12" s="98">
        <v>8400</v>
      </c>
    </row>
    <row r="13" spans="1:3" ht="16.899999999999999" hidden="1" customHeight="1">
      <c r="A13" s="23">
        <v>50202</v>
      </c>
      <c r="B13" s="139" t="s">
        <v>1107</v>
      </c>
      <c r="C13" s="98">
        <v>0</v>
      </c>
    </row>
    <row r="14" spans="1:3" ht="16.899999999999999" customHeight="1">
      <c r="A14" s="23">
        <v>50203</v>
      </c>
      <c r="B14" s="139" t="s">
        <v>1108</v>
      </c>
      <c r="C14" s="98">
        <v>148</v>
      </c>
    </row>
    <row r="15" spans="1:3" ht="16.899999999999999" customHeight="1">
      <c r="A15" s="23">
        <v>50204</v>
      </c>
      <c r="B15" s="139" t="s">
        <v>1184</v>
      </c>
      <c r="C15" s="98">
        <v>10</v>
      </c>
    </row>
    <row r="16" spans="1:3" s="49" customFormat="1" ht="16.899999999999999" customHeight="1">
      <c r="A16" s="23">
        <v>50205</v>
      </c>
      <c r="B16" s="139" t="s">
        <v>1109</v>
      </c>
      <c r="C16" s="98">
        <v>2292</v>
      </c>
    </row>
    <row r="17" spans="1:3" ht="16.899999999999999" customHeight="1">
      <c r="A17" s="23">
        <v>50206</v>
      </c>
      <c r="B17" s="139" t="s">
        <v>1110</v>
      </c>
      <c r="C17" s="98">
        <v>3</v>
      </c>
    </row>
    <row r="18" spans="1:3" ht="16.899999999999999" hidden="1" customHeight="1">
      <c r="A18" s="23">
        <v>50207</v>
      </c>
      <c r="B18" s="139" t="s">
        <v>1185</v>
      </c>
      <c r="C18" s="98">
        <v>0</v>
      </c>
    </row>
    <row r="19" spans="1:3" ht="16.899999999999999" customHeight="1">
      <c r="A19" s="23">
        <v>50208</v>
      </c>
      <c r="B19" s="139" t="s">
        <v>1111</v>
      </c>
      <c r="C19" s="98">
        <v>20</v>
      </c>
    </row>
    <row r="20" spans="1:3" ht="16.899999999999999" customHeight="1">
      <c r="A20" s="23">
        <v>50209</v>
      </c>
      <c r="B20" s="139" t="s">
        <v>1112</v>
      </c>
      <c r="C20" s="98">
        <v>11</v>
      </c>
    </row>
    <row r="21" spans="1:3" ht="16.899999999999999" customHeight="1">
      <c r="A21" s="23">
        <v>50299</v>
      </c>
      <c r="B21" s="139" t="s">
        <v>1113</v>
      </c>
      <c r="C21" s="98">
        <v>784</v>
      </c>
    </row>
    <row r="22" spans="1:3" ht="16.899999999999999" customHeight="1">
      <c r="A22" s="23">
        <v>503</v>
      </c>
      <c r="B22" s="147" t="s">
        <v>1393</v>
      </c>
      <c r="C22" s="98">
        <f t="shared" ref="C22" si="2">SUM(C23:C29)</f>
        <v>6</v>
      </c>
    </row>
    <row r="23" spans="1:3" ht="16.899999999999999" hidden="1" customHeight="1">
      <c r="A23" s="23">
        <v>50301</v>
      </c>
      <c r="B23" s="139" t="s">
        <v>1394</v>
      </c>
      <c r="C23" s="98">
        <v>0</v>
      </c>
    </row>
    <row r="24" spans="1:3" ht="16.899999999999999" customHeight="1">
      <c r="A24" s="23">
        <v>50302</v>
      </c>
      <c r="B24" s="139" t="s">
        <v>1395</v>
      </c>
      <c r="C24" s="98">
        <v>6</v>
      </c>
    </row>
    <row r="25" spans="1:3" ht="16.899999999999999" hidden="1" customHeight="1">
      <c r="A25" s="23">
        <v>50303</v>
      </c>
      <c r="B25" s="139" t="s">
        <v>1396</v>
      </c>
      <c r="C25" s="98">
        <v>0</v>
      </c>
    </row>
    <row r="26" spans="1:3" ht="16.899999999999999" hidden="1" customHeight="1">
      <c r="A26" s="23">
        <v>50305</v>
      </c>
      <c r="B26" s="139" t="s">
        <v>1397</v>
      </c>
      <c r="C26" s="98">
        <v>0</v>
      </c>
    </row>
    <row r="27" spans="1:3" ht="16.899999999999999" hidden="1" customHeight="1">
      <c r="A27" s="23">
        <v>50306</v>
      </c>
      <c r="B27" s="139" t="s">
        <v>1186</v>
      </c>
      <c r="C27" s="98">
        <v>0</v>
      </c>
    </row>
    <row r="28" spans="1:3" ht="16.899999999999999" hidden="1" customHeight="1">
      <c r="A28" s="23">
        <v>50307</v>
      </c>
      <c r="B28" s="139" t="s">
        <v>1187</v>
      </c>
      <c r="C28" s="98">
        <v>0</v>
      </c>
    </row>
    <row r="29" spans="1:3" ht="16.899999999999999" hidden="1" customHeight="1">
      <c r="A29" s="23">
        <v>50399</v>
      </c>
      <c r="B29" s="139" t="s">
        <v>1188</v>
      </c>
      <c r="C29" s="98">
        <v>0</v>
      </c>
    </row>
    <row r="30" spans="1:3" ht="16.899999999999999" hidden="1" customHeight="1">
      <c r="A30" s="23">
        <v>504</v>
      </c>
      <c r="B30" s="147" t="s">
        <v>1398</v>
      </c>
      <c r="C30" s="98">
        <f t="shared" ref="C30" si="3">SUM(C31:C36)</f>
        <v>0</v>
      </c>
    </row>
    <row r="31" spans="1:3" ht="16.899999999999999" hidden="1" customHeight="1">
      <c r="A31" s="23">
        <v>50401</v>
      </c>
      <c r="B31" s="139" t="s">
        <v>1394</v>
      </c>
      <c r="C31" s="98">
        <v>0</v>
      </c>
    </row>
    <row r="32" spans="1:3" ht="16.899999999999999" hidden="1" customHeight="1">
      <c r="A32" s="23">
        <v>50402</v>
      </c>
      <c r="B32" s="139" t="s">
        <v>1395</v>
      </c>
      <c r="C32" s="98">
        <v>0</v>
      </c>
    </row>
    <row r="33" spans="1:3" s="49" customFormat="1" ht="16.899999999999999" hidden="1" customHeight="1">
      <c r="A33" s="23">
        <v>50403</v>
      </c>
      <c r="B33" s="139" t="s">
        <v>1396</v>
      </c>
      <c r="C33" s="98">
        <v>0</v>
      </c>
    </row>
    <row r="34" spans="1:3" ht="16.899999999999999" hidden="1" customHeight="1">
      <c r="A34" s="23">
        <v>50404</v>
      </c>
      <c r="B34" s="139" t="s">
        <v>1186</v>
      </c>
      <c r="C34" s="98">
        <v>0</v>
      </c>
    </row>
    <row r="35" spans="1:3" ht="15.6" hidden="1" customHeight="1">
      <c r="A35" s="23">
        <v>50405</v>
      </c>
      <c r="B35" s="139" t="s">
        <v>1187</v>
      </c>
      <c r="C35" s="98">
        <v>0</v>
      </c>
    </row>
    <row r="36" spans="1:3" ht="15.6" hidden="1" customHeight="1">
      <c r="A36" s="23">
        <v>50499</v>
      </c>
      <c r="B36" s="139" t="s">
        <v>1188</v>
      </c>
      <c r="C36" s="98">
        <v>0</v>
      </c>
    </row>
    <row r="37" spans="1:3" ht="15.6" customHeight="1">
      <c r="A37" s="23">
        <v>505</v>
      </c>
      <c r="B37" s="147" t="s">
        <v>1114</v>
      </c>
      <c r="C37" s="98">
        <f t="shared" ref="C37" si="4">SUM(C38:C40)</f>
        <v>126715</v>
      </c>
    </row>
    <row r="38" spans="1:3" ht="15.6" customHeight="1">
      <c r="A38" s="23">
        <v>50501</v>
      </c>
      <c r="B38" s="139" t="s">
        <v>1115</v>
      </c>
      <c r="C38" s="98">
        <v>122104</v>
      </c>
    </row>
    <row r="39" spans="1:3" ht="15.6" customHeight="1">
      <c r="A39" s="23">
        <v>50502</v>
      </c>
      <c r="B39" s="139" t="s">
        <v>1116</v>
      </c>
      <c r="C39" s="98">
        <v>4574</v>
      </c>
    </row>
    <row r="40" spans="1:3" ht="15.6" customHeight="1">
      <c r="A40" s="23">
        <v>50599</v>
      </c>
      <c r="B40" s="139" t="s">
        <v>1117</v>
      </c>
      <c r="C40" s="98">
        <v>37</v>
      </c>
    </row>
    <row r="41" spans="1:3" ht="15.6" hidden="1" customHeight="1">
      <c r="A41" s="23">
        <v>506</v>
      </c>
      <c r="B41" s="147" t="s">
        <v>1189</v>
      </c>
      <c r="C41" s="98">
        <f t="shared" ref="C41" si="5">SUM(C42:C43)</f>
        <v>0</v>
      </c>
    </row>
    <row r="42" spans="1:3" ht="15.6" hidden="1" customHeight="1">
      <c r="A42" s="23">
        <v>50601</v>
      </c>
      <c r="B42" s="139" t="s">
        <v>1190</v>
      </c>
      <c r="C42" s="98">
        <v>0</v>
      </c>
    </row>
    <row r="43" spans="1:3" ht="15.6" hidden="1" customHeight="1">
      <c r="A43" s="23">
        <v>50602</v>
      </c>
      <c r="B43" s="139" t="s">
        <v>1191</v>
      </c>
      <c r="C43" s="98">
        <v>0</v>
      </c>
    </row>
    <row r="44" spans="1:3" ht="15.6" hidden="1" customHeight="1">
      <c r="A44" s="23">
        <v>507</v>
      </c>
      <c r="B44" s="147" t="s">
        <v>1399</v>
      </c>
      <c r="C44" s="98">
        <f t="shared" ref="C44" si="6">SUM(C45:C47)</f>
        <v>0</v>
      </c>
    </row>
    <row r="45" spans="1:3" ht="15.6" hidden="1" customHeight="1">
      <c r="A45" s="23">
        <v>50701</v>
      </c>
      <c r="B45" s="139" t="s">
        <v>1400</v>
      </c>
      <c r="C45" s="98">
        <v>0</v>
      </c>
    </row>
    <row r="46" spans="1:3" ht="15.6" hidden="1" customHeight="1">
      <c r="A46" s="23">
        <v>50702</v>
      </c>
      <c r="B46" s="139" t="s">
        <v>1401</v>
      </c>
      <c r="C46" s="98">
        <v>0</v>
      </c>
    </row>
    <row r="47" spans="1:3" ht="15.6" hidden="1" customHeight="1">
      <c r="A47" s="23">
        <v>50799</v>
      </c>
      <c r="B47" s="139" t="s">
        <v>1402</v>
      </c>
      <c r="C47" s="98">
        <v>0</v>
      </c>
    </row>
    <row r="48" spans="1:3" ht="15.6" hidden="1" customHeight="1">
      <c r="A48" s="23">
        <v>508</v>
      </c>
      <c r="B48" s="147" t="s">
        <v>1403</v>
      </c>
      <c r="C48" s="98">
        <f t="shared" ref="C48" si="7">SUM(C49:C50)</f>
        <v>0</v>
      </c>
    </row>
    <row r="49" spans="1:3" ht="15.6" hidden="1" customHeight="1">
      <c r="A49" s="23">
        <v>50801</v>
      </c>
      <c r="B49" s="139" t="s">
        <v>1404</v>
      </c>
      <c r="C49" s="98">
        <v>0</v>
      </c>
    </row>
    <row r="50" spans="1:3" ht="15.6" hidden="1" customHeight="1">
      <c r="A50" s="23">
        <v>50802</v>
      </c>
      <c r="B50" s="139" t="s">
        <v>1405</v>
      </c>
      <c r="C50" s="98">
        <v>0</v>
      </c>
    </row>
    <row r="51" spans="1:3" ht="15.6" customHeight="1">
      <c r="A51" s="23">
        <v>509</v>
      </c>
      <c r="B51" s="147" t="s">
        <v>1118</v>
      </c>
      <c r="C51" s="98">
        <f t="shared" ref="C51" si="8">SUM(C52:C56)</f>
        <v>26520</v>
      </c>
    </row>
    <row r="52" spans="1:3" ht="15.6" customHeight="1">
      <c r="A52" s="23">
        <v>50901</v>
      </c>
      <c r="B52" s="139" t="s">
        <v>1119</v>
      </c>
      <c r="C52" s="98">
        <v>7723</v>
      </c>
    </row>
    <row r="53" spans="1:3" ht="15.6" customHeight="1">
      <c r="A53" s="23">
        <v>50902</v>
      </c>
      <c r="B53" s="139" t="s">
        <v>1406</v>
      </c>
      <c r="C53" s="98">
        <v>4197</v>
      </c>
    </row>
    <row r="54" spans="1:3" ht="15.6" hidden="1" customHeight="1">
      <c r="A54" s="23">
        <v>50903</v>
      </c>
      <c r="B54" s="139" t="s">
        <v>1407</v>
      </c>
      <c r="C54" s="98">
        <v>0</v>
      </c>
    </row>
    <row r="55" spans="1:3" ht="15.6" customHeight="1">
      <c r="A55" s="23">
        <v>50905</v>
      </c>
      <c r="B55" s="139" t="s">
        <v>1120</v>
      </c>
      <c r="C55" s="98">
        <v>100</v>
      </c>
    </row>
    <row r="56" spans="1:3" ht="15.6" customHeight="1">
      <c r="A56" s="23">
        <v>50999</v>
      </c>
      <c r="B56" s="139" t="s">
        <v>1121</v>
      </c>
      <c r="C56" s="98">
        <v>14500</v>
      </c>
    </row>
    <row r="57" spans="1:3" ht="15.6" hidden="1" customHeight="1">
      <c r="A57" s="23">
        <v>510</v>
      </c>
      <c r="B57" s="147" t="s">
        <v>1408</v>
      </c>
      <c r="C57" s="98">
        <f t="shared" ref="C57" si="9">SUM(C58:C59)</f>
        <v>0</v>
      </c>
    </row>
    <row r="58" spans="1:3" ht="15.6" hidden="1" customHeight="1">
      <c r="A58" s="23">
        <v>51002</v>
      </c>
      <c r="B58" s="139" t="s">
        <v>1409</v>
      </c>
      <c r="C58" s="98">
        <v>0</v>
      </c>
    </row>
    <row r="59" spans="1:3" ht="15.6" hidden="1" customHeight="1">
      <c r="A59" s="23">
        <v>51003</v>
      </c>
      <c r="B59" s="139" t="s">
        <v>350</v>
      </c>
      <c r="C59" s="98">
        <v>0</v>
      </c>
    </row>
    <row r="60" spans="1:3" ht="15.6" hidden="1" customHeight="1">
      <c r="A60" s="23">
        <v>511</v>
      </c>
      <c r="B60" s="147" t="s">
        <v>1410</v>
      </c>
      <c r="C60" s="98">
        <f t="shared" ref="C60" si="10">SUM(C61:C64)</f>
        <v>0</v>
      </c>
    </row>
    <row r="61" spans="1:3" ht="15.6" hidden="1" customHeight="1">
      <c r="A61" s="23">
        <v>51101</v>
      </c>
      <c r="B61" s="139" t="s">
        <v>1411</v>
      </c>
      <c r="C61" s="98">
        <v>0</v>
      </c>
    </row>
    <row r="62" spans="1:3" ht="15.6" hidden="1" customHeight="1">
      <c r="A62" s="23">
        <v>51102</v>
      </c>
      <c r="B62" s="139" t="s">
        <v>1412</v>
      </c>
      <c r="C62" s="98">
        <v>0</v>
      </c>
    </row>
    <row r="63" spans="1:3" ht="15.6" hidden="1" customHeight="1">
      <c r="A63" s="23">
        <v>51103</v>
      </c>
      <c r="B63" s="139" t="s">
        <v>1413</v>
      </c>
      <c r="C63" s="98">
        <v>0</v>
      </c>
    </row>
    <row r="64" spans="1:3" ht="15.6" hidden="1" customHeight="1">
      <c r="A64" s="23">
        <v>51104</v>
      </c>
      <c r="B64" s="139" t="s">
        <v>1414</v>
      </c>
      <c r="C64" s="98">
        <v>0</v>
      </c>
    </row>
    <row r="65" spans="1:3" ht="15.6" hidden="1" customHeight="1">
      <c r="A65" s="23">
        <v>599</v>
      </c>
      <c r="B65" s="147" t="s">
        <v>1415</v>
      </c>
      <c r="C65" s="98">
        <f t="shared" ref="C65" si="11">SUM(C66:C69)</f>
        <v>0</v>
      </c>
    </row>
    <row r="66" spans="1:3" ht="15.6" hidden="1" customHeight="1">
      <c r="A66" s="23">
        <v>59906</v>
      </c>
      <c r="B66" s="139" t="s">
        <v>1416</v>
      </c>
      <c r="C66" s="98">
        <v>0</v>
      </c>
    </row>
    <row r="67" spans="1:3" ht="15.6" hidden="1" customHeight="1">
      <c r="A67" s="23">
        <v>59907</v>
      </c>
      <c r="B67" s="139" t="s">
        <v>1417</v>
      </c>
      <c r="C67" s="98">
        <v>0</v>
      </c>
    </row>
    <row r="68" spans="1:3" ht="15.6" hidden="1" customHeight="1">
      <c r="A68" s="23">
        <v>59908</v>
      </c>
      <c r="B68" s="139" t="s">
        <v>1418</v>
      </c>
      <c r="C68" s="98">
        <v>0</v>
      </c>
    </row>
    <row r="69" spans="1:3" ht="15.6" hidden="1" customHeight="1">
      <c r="A69" s="23">
        <v>59999</v>
      </c>
      <c r="B69" s="139" t="s">
        <v>776</v>
      </c>
      <c r="C69" s="98">
        <v>0</v>
      </c>
    </row>
  </sheetData>
  <autoFilter ref="A5:C69">
    <filterColumn colId="0" showButton="0"/>
    <filterColumn colId="2">
      <filters>
        <filter val="10"/>
        <filter val="100"/>
        <filter val="11"/>
        <filter val="11,668"/>
        <filter val="122,104"/>
        <filter val="126,715"/>
        <filter val="14,500"/>
        <filter val="148"/>
        <filter val="2,292"/>
        <filter val="2,570"/>
        <filter val="20"/>
        <filter val="26,520"/>
        <filter val="3"/>
        <filter val="32,132"/>
        <filter val="37"/>
        <filter val="4,197"/>
        <filter val="4,574"/>
        <filter val="48,146"/>
        <filter val="5,467"/>
        <filter val="6"/>
        <filter val="7,723"/>
        <filter val="7,977"/>
        <filter val="784"/>
        <filter val="8,400"/>
      </filters>
    </filterColumn>
  </autoFilter>
  <mergeCells count="2">
    <mergeCell ref="A2:C2"/>
    <mergeCell ref="A5:B5"/>
  </mergeCells>
  <phoneticPr fontId="3" type="noConversion"/>
  <printOptions horizontalCentered="1"/>
  <pageMargins left="0.59055118110236227" right="0.51181102362204722" top="0.78740157480314965" bottom="0.78740157480314965" header="0.39370078740157483" footer="0.39370078740157483"/>
  <pageSetup paperSize="9" firstPageNumber="0" pageOrder="overThenDown"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dimension ref="A1:D42"/>
  <sheetViews>
    <sheetView workbookViewId="0">
      <selection activeCell="A25" sqref="A25"/>
    </sheetView>
  </sheetViews>
  <sheetFormatPr defaultRowHeight="13.5"/>
  <cols>
    <col min="1" max="1" width="32.375" style="4" customWidth="1"/>
    <col min="2" max="2" width="9.625" style="4" customWidth="1"/>
    <col min="3" max="3" width="34.75" style="4" customWidth="1"/>
    <col min="4" max="4" width="9" style="4" customWidth="1"/>
    <col min="5" max="16384" width="9" style="4"/>
  </cols>
  <sheetData>
    <row r="1" spans="1:4" s="13" customFormat="1" ht="27" customHeight="1">
      <c r="A1" s="13" t="s">
        <v>945</v>
      </c>
    </row>
    <row r="2" spans="1:4" ht="23.25" customHeight="1">
      <c r="A2" s="206" t="s">
        <v>1248</v>
      </c>
      <c r="B2" s="206"/>
      <c r="C2" s="206"/>
      <c r="D2" s="206"/>
    </row>
    <row r="3" spans="1:4">
      <c r="A3" s="207"/>
      <c r="B3" s="207"/>
      <c r="C3" s="207"/>
      <c r="D3" s="207"/>
    </row>
    <row r="4" spans="1:4">
      <c r="A4" s="208" t="s">
        <v>0</v>
      </c>
      <c r="B4" s="208"/>
      <c r="C4" s="208"/>
      <c r="D4" s="208"/>
    </row>
    <row r="5" spans="1:4" ht="21" customHeight="1">
      <c r="A5" s="62" t="s">
        <v>1163</v>
      </c>
      <c r="B5" s="62" t="s">
        <v>4</v>
      </c>
      <c r="C5" s="62" t="s">
        <v>1164</v>
      </c>
      <c r="D5" s="62" t="s">
        <v>4</v>
      </c>
    </row>
    <row r="6" spans="1:4" ht="17.25" customHeight="1">
      <c r="A6" s="38" t="s">
        <v>1037</v>
      </c>
      <c r="B6" s="37">
        <f>SUM(B7:B12)</f>
        <v>6868</v>
      </c>
      <c r="C6" s="39" t="s">
        <v>1438</v>
      </c>
      <c r="D6" s="41">
        <v>4000</v>
      </c>
    </row>
    <row r="7" spans="1:4" ht="17.25" customHeight="1">
      <c r="A7" s="39" t="s">
        <v>901</v>
      </c>
      <c r="B7" s="41">
        <v>636</v>
      </c>
      <c r="C7" s="39" t="s">
        <v>1439</v>
      </c>
      <c r="D7" s="41">
        <v>0</v>
      </c>
    </row>
    <row r="8" spans="1:4" ht="17.25" customHeight="1">
      <c r="A8" s="39" t="s">
        <v>1039</v>
      </c>
      <c r="B8" s="41"/>
      <c r="C8" s="39" t="s">
        <v>1440</v>
      </c>
      <c r="D8" s="41">
        <v>7890</v>
      </c>
    </row>
    <row r="9" spans="1:4" ht="17.25" customHeight="1">
      <c r="A9" s="39" t="s">
        <v>1035</v>
      </c>
      <c r="B9" s="41">
        <v>5179</v>
      </c>
      <c r="C9" s="39" t="s">
        <v>1441</v>
      </c>
      <c r="D9" s="41">
        <v>0</v>
      </c>
    </row>
    <row r="10" spans="1:4" ht="17.25" customHeight="1">
      <c r="A10" s="39" t="s">
        <v>1036</v>
      </c>
      <c r="B10" s="41">
        <v>1053</v>
      </c>
      <c r="C10" s="39" t="s">
        <v>1442</v>
      </c>
      <c r="D10" s="41">
        <v>0</v>
      </c>
    </row>
    <row r="11" spans="1:4" ht="17.25" customHeight="1">
      <c r="A11" s="39" t="s">
        <v>1042</v>
      </c>
      <c r="B11" s="41">
        <v>0</v>
      </c>
      <c r="C11" s="39" t="s">
        <v>1443</v>
      </c>
      <c r="D11" s="41">
        <v>0</v>
      </c>
    </row>
    <row r="12" spans="1:4" ht="17.25" customHeight="1">
      <c r="A12" s="39" t="s">
        <v>1044</v>
      </c>
      <c r="B12" s="41">
        <v>0</v>
      </c>
      <c r="C12" s="39" t="s">
        <v>1444</v>
      </c>
      <c r="D12" s="41">
        <v>0</v>
      </c>
    </row>
    <row r="13" spans="1:4" ht="17.25" customHeight="1">
      <c r="A13" s="38" t="s">
        <v>1045</v>
      </c>
      <c r="B13" s="37">
        <f>SUM(B14:B41)+SUM(D6:D17)</f>
        <v>245349</v>
      </c>
      <c r="C13" s="39" t="s">
        <v>1445</v>
      </c>
      <c r="D13" s="41">
        <v>0</v>
      </c>
    </row>
    <row r="14" spans="1:4" ht="17.25" customHeight="1">
      <c r="A14" s="39" t="s">
        <v>905</v>
      </c>
      <c r="B14" s="41">
        <v>398</v>
      </c>
      <c r="C14" s="39" t="s">
        <v>1446</v>
      </c>
      <c r="D14" s="41">
        <v>1889</v>
      </c>
    </row>
    <row r="15" spans="1:4" ht="17.25" customHeight="1">
      <c r="A15" s="39" t="s">
        <v>907</v>
      </c>
      <c r="B15" s="41">
        <v>43736</v>
      </c>
      <c r="C15" s="39" t="s">
        <v>1447</v>
      </c>
      <c r="D15" s="41">
        <v>0</v>
      </c>
    </row>
    <row r="16" spans="1:4" ht="17.25" customHeight="1">
      <c r="A16" s="39" t="s">
        <v>909</v>
      </c>
      <c r="B16" s="41">
        <v>27362</v>
      </c>
      <c r="C16" s="39" t="s">
        <v>1448</v>
      </c>
      <c r="D16" s="41">
        <v>1594</v>
      </c>
    </row>
    <row r="17" spans="1:4" ht="17.25" customHeight="1">
      <c r="A17" s="39" t="s">
        <v>911</v>
      </c>
      <c r="B17" s="41">
        <v>10594</v>
      </c>
      <c r="C17" s="23" t="s">
        <v>1449</v>
      </c>
      <c r="D17" s="41">
        <v>20727</v>
      </c>
    </row>
    <row r="18" spans="1:4" ht="17.25" customHeight="1">
      <c r="A18" s="39" t="s">
        <v>1046</v>
      </c>
      <c r="B18" s="41">
        <v>0</v>
      </c>
      <c r="C18" s="38" t="s">
        <v>1040</v>
      </c>
      <c r="D18" s="37">
        <f>SUM(D19:D38)</f>
        <v>140113</v>
      </c>
    </row>
    <row r="19" spans="1:4" ht="17.25" customHeight="1">
      <c r="A19" s="39" t="s">
        <v>1047</v>
      </c>
      <c r="B19" s="41">
        <v>0</v>
      </c>
      <c r="C19" s="39" t="s">
        <v>923</v>
      </c>
      <c r="D19" s="41">
        <v>50</v>
      </c>
    </row>
    <row r="20" spans="1:4" ht="17.25" customHeight="1">
      <c r="A20" s="39" t="s">
        <v>1048</v>
      </c>
      <c r="B20" s="41">
        <v>0</v>
      </c>
      <c r="C20" s="39" t="s">
        <v>1041</v>
      </c>
      <c r="D20" s="41">
        <v>0</v>
      </c>
    </row>
    <row r="21" spans="1:4" ht="17.25" customHeight="1">
      <c r="A21" s="39" t="s">
        <v>916</v>
      </c>
      <c r="B21" s="41">
        <v>2173</v>
      </c>
      <c r="C21" s="39" t="s">
        <v>1043</v>
      </c>
      <c r="D21" s="41">
        <v>0</v>
      </c>
    </row>
    <row r="22" spans="1:4" ht="17.25" customHeight="1">
      <c r="A22" s="39" t="s">
        <v>1049</v>
      </c>
      <c r="B22" s="41">
        <v>1850</v>
      </c>
      <c r="C22" s="39" t="s">
        <v>902</v>
      </c>
      <c r="D22" s="41">
        <v>0</v>
      </c>
    </row>
    <row r="23" spans="1:4" ht="17.25" customHeight="1">
      <c r="A23" s="39" t="s">
        <v>1050</v>
      </c>
      <c r="B23" s="41">
        <v>0</v>
      </c>
      <c r="C23" s="39" t="s">
        <v>903</v>
      </c>
      <c r="D23" s="41">
        <v>4360</v>
      </c>
    </row>
    <row r="24" spans="1:4" ht="17.25" customHeight="1">
      <c r="A24" s="39" t="s">
        <v>1051</v>
      </c>
      <c r="B24" s="41">
        <v>25851</v>
      </c>
      <c r="C24" s="39" t="s">
        <v>904</v>
      </c>
      <c r="D24" s="41">
        <v>0</v>
      </c>
    </row>
    <row r="25" spans="1:4" ht="17.25" customHeight="1">
      <c r="A25" s="39" t="s">
        <v>919</v>
      </c>
      <c r="B25" s="41">
        <v>1600</v>
      </c>
      <c r="C25" s="39" t="s">
        <v>1450</v>
      </c>
      <c r="D25" s="41">
        <v>907</v>
      </c>
    </row>
    <row r="26" spans="1:4" ht="17.25" customHeight="1">
      <c r="A26" s="39" t="s">
        <v>920</v>
      </c>
      <c r="B26" s="41">
        <v>1448</v>
      </c>
      <c r="C26" s="39" t="s">
        <v>906</v>
      </c>
      <c r="D26" s="41">
        <v>262</v>
      </c>
    </row>
    <row r="27" spans="1:4" ht="17.25" customHeight="1">
      <c r="A27" s="39" t="s">
        <v>921</v>
      </c>
      <c r="B27" s="41">
        <v>17862</v>
      </c>
      <c r="C27" s="39" t="s">
        <v>1451</v>
      </c>
      <c r="D27" s="41">
        <v>7389</v>
      </c>
    </row>
    <row r="28" spans="1:4" ht="17.25" customHeight="1">
      <c r="A28" s="39" t="s">
        <v>922</v>
      </c>
      <c r="B28" s="41">
        <v>15237</v>
      </c>
      <c r="C28" s="39" t="s">
        <v>908</v>
      </c>
      <c r="D28" s="41">
        <v>11500</v>
      </c>
    </row>
    <row r="29" spans="1:4" ht="17.25" customHeight="1">
      <c r="A29" s="39" t="s">
        <v>1053</v>
      </c>
      <c r="B29" s="41">
        <v>0</v>
      </c>
      <c r="C29" s="39" t="s">
        <v>910</v>
      </c>
      <c r="D29" s="41">
        <v>25</v>
      </c>
    </row>
    <row r="30" spans="1:4" ht="17.25" customHeight="1">
      <c r="A30" s="39" t="s">
        <v>1055</v>
      </c>
      <c r="B30" s="41">
        <v>0</v>
      </c>
      <c r="C30" s="39" t="s">
        <v>912</v>
      </c>
      <c r="D30" s="41">
        <v>44545</v>
      </c>
    </row>
    <row r="31" spans="1:4" ht="17.25" customHeight="1">
      <c r="A31" s="39" t="s">
        <v>1057</v>
      </c>
      <c r="B31" s="41">
        <v>0</v>
      </c>
      <c r="C31" s="39" t="s">
        <v>913</v>
      </c>
      <c r="D31" s="41">
        <v>56112</v>
      </c>
    </row>
    <row r="32" spans="1:4" ht="17.25" customHeight="1">
      <c r="A32" s="39" t="s">
        <v>1038</v>
      </c>
      <c r="B32" s="41">
        <v>21628</v>
      </c>
      <c r="C32" s="39" t="s">
        <v>914</v>
      </c>
      <c r="D32" s="41">
        <v>459</v>
      </c>
    </row>
    <row r="33" spans="1:4" ht="17.25" customHeight="1">
      <c r="A33" s="39" t="s">
        <v>1429</v>
      </c>
      <c r="B33" s="41">
        <v>0</v>
      </c>
      <c r="C33" s="39" t="s">
        <v>915</v>
      </c>
      <c r="D33" s="41">
        <v>212</v>
      </c>
    </row>
    <row r="34" spans="1:4" ht="17.25" customHeight="1">
      <c r="A34" s="39" t="s">
        <v>1430</v>
      </c>
      <c r="B34" s="41">
        <v>0</v>
      </c>
      <c r="C34" s="39" t="s">
        <v>1052</v>
      </c>
      <c r="D34" s="41">
        <v>4</v>
      </c>
    </row>
    <row r="35" spans="1:4" ht="17.25" customHeight="1">
      <c r="A35" s="39" t="s">
        <v>1431</v>
      </c>
      <c r="B35" s="41">
        <v>0</v>
      </c>
      <c r="C35" s="39" t="s">
        <v>1452</v>
      </c>
      <c r="D35" s="41">
        <v>4395</v>
      </c>
    </row>
    <row r="36" spans="1:4" ht="17.25" customHeight="1">
      <c r="A36" s="39" t="s">
        <v>1432</v>
      </c>
      <c r="B36" s="41">
        <v>0</v>
      </c>
      <c r="C36" s="39" t="s">
        <v>917</v>
      </c>
      <c r="D36" s="41">
        <v>6654</v>
      </c>
    </row>
    <row r="37" spans="1:4" ht="17.25" customHeight="1">
      <c r="A37" s="39" t="s">
        <v>1433</v>
      </c>
      <c r="B37" s="41">
        <v>20201</v>
      </c>
      <c r="C37" s="39" t="s">
        <v>918</v>
      </c>
      <c r="D37" s="41">
        <v>0</v>
      </c>
    </row>
    <row r="38" spans="1:4" ht="17.25" customHeight="1">
      <c r="A38" s="39" t="s">
        <v>1434</v>
      </c>
      <c r="B38" s="41">
        <v>0</v>
      </c>
      <c r="C38" s="39" t="s">
        <v>1453</v>
      </c>
      <c r="D38" s="41">
        <v>3239</v>
      </c>
    </row>
    <row r="39" spans="1:4" ht="17.25" customHeight="1">
      <c r="A39" s="39" t="s">
        <v>1435</v>
      </c>
      <c r="B39" s="41">
        <v>380</v>
      </c>
      <c r="C39" s="38" t="s">
        <v>1054</v>
      </c>
      <c r="D39" s="37">
        <f>SUM(D40:D41)</f>
        <v>21386</v>
      </c>
    </row>
    <row r="40" spans="1:4" ht="17.25" customHeight="1">
      <c r="A40" s="39" t="s">
        <v>1436</v>
      </c>
      <c r="B40" s="41">
        <v>8394</v>
      </c>
      <c r="C40" s="39" t="s">
        <v>1056</v>
      </c>
      <c r="D40" s="41">
        <v>2472</v>
      </c>
    </row>
    <row r="41" spans="1:4" ht="17.25" customHeight="1">
      <c r="A41" s="39" t="s">
        <v>1437</v>
      </c>
      <c r="B41" s="41">
        <v>10535</v>
      </c>
      <c r="C41" s="39" t="s">
        <v>1058</v>
      </c>
      <c r="D41" s="41">
        <v>18914</v>
      </c>
    </row>
    <row r="42" spans="1:4" ht="21" customHeight="1"/>
  </sheetData>
  <mergeCells count="3">
    <mergeCell ref="A2:D2"/>
    <mergeCell ref="A3:D3"/>
    <mergeCell ref="A4:D4"/>
  </mergeCells>
  <phoneticPr fontId="3" type="noConversion"/>
  <printOptions horizontalCentered="1"/>
  <pageMargins left="0.70866141732283472" right="0.6692913385826772" top="0.6692913385826772" bottom="0.51181102362204722"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dimension ref="A1:C31"/>
  <sheetViews>
    <sheetView workbookViewId="0">
      <selection activeCell="C19" sqref="C19"/>
    </sheetView>
  </sheetViews>
  <sheetFormatPr defaultRowHeight="13.5"/>
  <cols>
    <col min="1" max="1" width="8.375" style="109" customWidth="1"/>
    <col min="2" max="2" width="27.25" style="109" customWidth="1"/>
    <col min="3" max="3" width="44.875" style="114" customWidth="1"/>
    <col min="4" max="16384" width="9" style="109"/>
  </cols>
  <sheetData>
    <row r="1" spans="1:3" ht="14.25">
      <c r="A1" s="108" t="s">
        <v>1206</v>
      </c>
    </row>
    <row r="2" spans="1:3" ht="18.75" customHeight="1">
      <c r="A2" s="108"/>
    </row>
    <row r="3" spans="1:3" ht="24">
      <c r="B3" s="209" t="s">
        <v>1249</v>
      </c>
      <c r="C3" s="209"/>
    </row>
    <row r="4" spans="1:3" ht="20.25">
      <c r="B4" s="210" t="s">
        <v>1207</v>
      </c>
      <c r="C4" s="210"/>
    </row>
    <row r="5" spans="1:3" ht="22.5" customHeight="1">
      <c r="C5" s="115" t="s">
        <v>1097</v>
      </c>
    </row>
    <row r="6" spans="1:3" ht="22.5" customHeight="1">
      <c r="A6" s="110" t="s">
        <v>1208</v>
      </c>
      <c r="B6" s="111" t="s">
        <v>1209</v>
      </c>
      <c r="C6" s="112" t="s">
        <v>4</v>
      </c>
    </row>
    <row r="7" spans="1:3" ht="21" customHeight="1">
      <c r="A7" s="211" t="s">
        <v>1210</v>
      </c>
      <c r="B7" s="212"/>
      <c r="C7" s="116">
        <f>SUM(C8:C31)</f>
        <v>92475</v>
      </c>
    </row>
    <row r="8" spans="1:3" ht="21" customHeight="1">
      <c r="A8" s="113">
        <v>1</v>
      </c>
      <c r="B8" s="136" t="s">
        <v>1221</v>
      </c>
      <c r="C8" s="137">
        <v>3940</v>
      </c>
    </row>
    <row r="9" spans="1:3" ht="21" customHeight="1">
      <c r="A9" s="113">
        <v>2</v>
      </c>
      <c r="B9" s="136" t="s">
        <v>1222</v>
      </c>
      <c r="C9" s="137">
        <v>9041</v>
      </c>
    </row>
    <row r="10" spans="1:3" ht="21" customHeight="1">
      <c r="A10" s="113">
        <v>3</v>
      </c>
      <c r="B10" s="136" t="s">
        <v>1223</v>
      </c>
      <c r="C10" s="137">
        <v>7101</v>
      </c>
    </row>
    <row r="11" spans="1:3" ht="21" customHeight="1">
      <c r="A11" s="113">
        <v>4</v>
      </c>
      <c r="B11" s="136" t="s">
        <v>1224</v>
      </c>
      <c r="C11" s="137">
        <v>3335</v>
      </c>
    </row>
    <row r="12" spans="1:3" ht="21" customHeight="1">
      <c r="A12" s="113">
        <v>5</v>
      </c>
      <c r="B12" s="136" t="s">
        <v>1225</v>
      </c>
      <c r="C12" s="137">
        <v>6886</v>
      </c>
    </row>
    <row r="13" spans="1:3" ht="21" customHeight="1">
      <c r="A13" s="113">
        <v>6</v>
      </c>
      <c r="B13" s="136" t="s">
        <v>1226</v>
      </c>
      <c r="C13" s="137">
        <v>3229</v>
      </c>
    </row>
    <row r="14" spans="1:3" ht="21" customHeight="1">
      <c r="A14" s="113">
        <v>7</v>
      </c>
      <c r="B14" s="136" t="s">
        <v>1227</v>
      </c>
      <c r="C14" s="137">
        <v>4042</v>
      </c>
    </row>
    <row r="15" spans="1:3" ht="21" customHeight="1">
      <c r="A15" s="113">
        <v>8</v>
      </c>
      <c r="B15" s="136" t="s">
        <v>1228</v>
      </c>
      <c r="C15" s="137">
        <v>4767</v>
      </c>
    </row>
    <row r="16" spans="1:3" ht="21" customHeight="1">
      <c r="A16" s="113">
        <v>9</v>
      </c>
      <c r="B16" s="136" t="s">
        <v>1229</v>
      </c>
      <c r="C16" s="137">
        <v>6387</v>
      </c>
    </row>
    <row r="17" spans="1:3" ht="21" customHeight="1">
      <c r="A17" s="113">
        <v>10</v>
      </c>
      <c r="B17" s="136" t="s">
        <v>1230</v>
      </c>
      <c r="C17" s="137">
        <v>3744</v>
      </c>
    </row>
    <row r="18" spans="1:3" ht="21" customHeight="1">
      <c r="A18" s="113">
        <v>11</v>
      </c>
      <c r="B18" s="136" t="s">
        <v>1231</v>
      </c>
      <c r="C18" s="137">
        <v>3836</v>
      </c>
    </row>
    <row r="19" spans="1:3" ht="21" customHeight="1">
      <c r="A19" s="113">
        <v>12</v>
      </c>
      <c r="B19" s="136" t="s">
        <v>1232</v>
      </c>
      <c r="C19" s="137">
        <v>2410</v>
      </c>
    </row>
    <row r="20" spans="1:3" ht="21" customHeight="1">
      <c r="A20" s="113">
        <v>13</v>
      </c>
      <c r="B20" s="136" t="s">
        <v>1233</v>
      </c>
      <c r="C20" s="137">
        <v>3188</v>
      </c>
    </row>
    <row r="21" spans="1:3" ht="21" customHeight="1">
      <c r="A21" s="113">
        <v>14</v>
      </c>
      <c r="B21" s="136" t="s">
        <v>1234</v>
      </c>
      <c r="C21" s="137">
        <v>3135</v>
      </c>
    </row>
    <row r="22" spans="1:3" ht="21" customHeight="1">
      <c r="A22" s="113">
        <v>15</v>
      </c>
      <c r="B22" s="136" t="s">
        <v>1235</v>
      </c>
      <c r="C22" s="137">
        <v>3536</v>
      </c>
    </row>
    <row r="23" spans="1:3" ht="21" customHeight="1">
      <c r="A23" s="113">
        <v>16</v>
      </c>
      <c r="B23" s="136" t="s">
        <v>1236</v>
      </c>
      <c r="C23" s="137">
        <v>1250</v>
      </c>
    </row>
    <row r="24" spans="1:3" ht="21" customHeight="1">
      <c r="A24" s="113">
        <v>17</v>
      </c>
      <c r="B24" s="136" t="s">
        <v>1237</v>
      </c>
      <c r="C24" s="137">
        <v>2703</v>
      </c>
    </row>
    <row r="25" spans="1:3" ht="21" customHeight="1">
      <c r="A25" s="113">
        <v>18</v>
      </c>
      <c r="B25" s="136" t="s">
        <v>1238</v>
      </c>
      <c r="C25" s="137">
        <v>3109</v>
      </c>
    </row>
    <row r="26" spans="1:3" ht="21" customHeight="1">
      <c r="A26" s="113">
        <v>19</v>
      </c>
      <c r="B26" s="136" t="s">
        <v>1239</v>
      </c>
      <c r="C26" s="137">
        <v>2158</v>
      </c>
    </row>
    <row r="27" spans="1:3" ht="21" customHeight="1">
      <c r="A27" s="113">
        <v>20</v>
      </c>
      <c r="B27" s="136" t="s">
        <v>1240</v>
      </c>
      <c r="C27" s="137">
        <v>3972</v>
      </c>
    </row>
    <row r="28" spans="1:3" ht="21" customHeight="1">
      <c r="A28" s="113">
        <v>21</v>
      </c>
      <c r="B28" s="136" t="s">
        <v>1241</v>
      </c>
      <c r="C28" s="137">
        <v>1550</v>
      </c>
    </row>
    <row r="29" spans="1:3" ht="21" customHeight="1">
      <c r="A29" s="113">
        <v>22</v>
      </c>
      <c r="B29" s="136" t="s">
        <v>1242</v>
      </c>
      <c r="C29" s="137">
        <v>1781</v>
      </c>
    </row>
    <row r="30" spans="1:3" ht="21" customHeight="1">
      <c r="A30" s="113">
        <v>23</v>
      </c>
      <c r="B30" s="136" t="s">
        <v>1243</v>
      </c>
      <c r="C30" s="137">
        <v>4005</v>
      </c>
    </row>
    <row r="31" spans="1:3" ht="21" customHeight="1">
      <c r="A31" s="113">
        <v>24</v>
      </c>
      <c r="B31" s="136" t="s">
        <v>1244</v>
      </c>
      <c r="C31" s="137">
        <v>3370</v>
      </c>
    </row>
  </sheetData>
  <mergeCells count="3">
    <mergeCell ref="B3:C3"/>
    <mergeCell ref="B4:C4"/>
    <mergeCell ref="A7:B7"/>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B88"/>
  <sheetViews>
    <sheetView workbookViewId="0">
      <selection activeCell="A21" sqref="A21"/>
    </sheetView>
  </sheetViews>
  <sheetFormatPr defaultRowHeight="14.25"/>
  <cols>
    <col min="1" max="1" width="48.625" style="119" customWidth="1"/>
    <col min="2" max="2" width="31.625" style="118" customWidth="1"/>
    <col min="3" max="256" width="9" style="119"/>
    <col min="257" max="257" width="48.625" style="119" customWidth="1"/>
    <col min="258" max="258" width="31.625" style="119" customWidth="1"/>
    <col min="259" max="512" width="9" style="119"/>
    <col min="513" max="513" width="48.625" style="119" customWidth="1"/>
    <col min="514" max="514" width="31.625" style="119" customWidth="1"/>
    <col min="515" max="768" width="9" style="119"/>
    <col min="769" max="769" width="48.625" style="119" customWidth="1"/>
    <col min="770" max="770" width="31.625" style="119" customWidth="1"/>
    <col min="771" max="1024" width="9" style="119"/>
    <col min="1025" max="1025" width="48.625" style="119" customWidth="1"/>
    <col min="1026" max="1026" width="31.625" style="119" customWidth="1"/>
    <col min="1027" max="1280" width="9" style="119"/>
    <col min="1281" max="1281" width="48.625" style="119" customWidth="1"/>
    <col min="1282" max="1282" width="31.625" style="119" customWidth="1"/>
    <col min="1283" max="1536" width="9" style="119"/>
    <col min="1537" max="1537" width="48.625" style="119" customWidth="1"/>
    <col min="1538" max="1538" width="31.625" style="119" customWidth="1"/>
    <col min="1539" max="1792" width="9" style="119"/>
    <col min="1793" max="1793" width="48.625" style="119" customWidth="1"/>
    <col min="1794" max="1794" width="31.625" style="119" customWidth="1"/>
    <col min="1795" max="2048" width="9" style="119"/>
    <col min="2049" max="2049" width="48.625" style="119" customWidth="1"/>
    <col min="2050" max="2050" width="31.625" style="119" customWidth="1"/>
    <col min="2051" max="2304" width="9" style="119"/>
    <col min="2305" max="2305" width="48.625" style="119" customWidth="1"/>
    <col min="2306" max="2306" width="31.625" style="119" customWidth="1"/>
    <col min="2307" max="2560" width="9" style="119"/>
    <col min="2561" max="2561" width="48.625" style="119" customWidth="1"/>
    <col min="2562" max="2562" width="31.625" style="119" customWidth="1"/>
    <col min="2563" max="2816" width="9" style="119"/>
    <col min="2817" max="2817" width="48.625" style="119" customWidth="1"/>
    <col min="2818" max="2818" width="31.625" style="119" customWidth="1"/>
    <col min="2819" max="3072" width="9" style="119"/>
    <col min="3073" max="3073" width="48.625" style="119" customWidth="1"/>
    <col min="3074" max="3074" width="31.625" style="119" customWidth="1"/>
    <col min="3075" max="3328" width="9" style="119"/>
    <col min="3329" max="3329" width="48.625" style="119" customWidth="1"/>
    <col min="3330" max="3330" width="31.625" style="119" customWidth="1"/>
    <col min="3331" max="3584" width="9" style="119"/>
    <col min="3585" max="3585" width="48.625" style="119" customWidth="1"/>
    <col min="3586" max="3586" width="31.625" style="119" customWidth="1"/>
    <col min="3587" max="3840" width="9" style="119"/>
    <col min="3841" max="3841" width="48.625" style="119" customWidth="1"/>
    <col min="3842" max="3842" width="31.625" style="119" customWidth="1"/>
    <col min="3843" max="4096" width="9" style="119"/>
    <col min="4097" max="4097" width="48.625" style="119" customWidth="1"/>
    <col min="4098" max="4098" width="31.625" style="119" customWidth="1"/>
    <col min="4099" max="4352" width="9" style="119"/>
    <col min="4353" max="4353" width="48.625" style="119" customWidth="1"/>
    <col min="4354" max="4354" width="31.625" style="119" customWidth="1"/>
    <col min="4355" max="4608" width="9" style="119"/>
    <col min="4609" max="4609" width="48.625" style="119" customWidth="1"/>
    <col min="4610" max="4610" width="31.625" style="119" customWidth="1"/>
    <col min="4611" max="4864" width="9" style="119"/>
    <col min="4865" max="4865" width="48.625" style="119" customWidth="1"/>
    <col min="4866" max="4866" width="31.625" style="119" customWidth="1"/>
    <col min="4867" max="5120" width="9" style="119"/>
    <col min="5121" max="5121" width="48.625" style="119" customWidth="1"/>
    <col min="5122" max="5122" width="31.625" style="119" customWidth="1"/>
    <col min="5123" max="5376" width="9" style="119"/>
    <col min="5377" max="5377" width="48.625" style="119" customWidth="1"/>
    <col min="5378" max="5378" width="31.625" style="119" customWidth="1"/>
    <col min="5379" max="5632" width="9" style="119"/>
    <col min="5633" max="5633" width="48.625" style="119" customWidth="1"/>
    <col min="5634" max="5634" width="31.625" style="119" customWidth="1"/>
    <col min="5635" max="5888" width="9" style="119"/>
    <col min="5889" max="5889" width="48.625" style="119" customWidth="1"/>
    <col min="5890" max="5890" width="31.625" style="119" customWidth="1"/>
    <col min="5891" max="6144" width="9" style="119"/>
    <col min="6145" max="6145" width="48.625" style="119" customWidth="1"/>
    <col min="6146" max="6146" width="31.625" style="119" customWidth="1"/>
    <col min="6147" max="6400" width="9" style="119"/>
    <col min="6401" max="6401" width="48.625" style="119" customWidth="1"/>
    <col min="6402" max="6402" width="31.625" style="119" customWidth="1"/>
    <col min="6403" max="6656" width="9" style="119"/>
    <col min="6657" max="6657" width="48.625" style="119" customWidth="1"/>
    <col min="6658" max="6658" width="31.625" style="119" customWidth="1"/>
    <col min="6659" max="6912" width="9" style="119"/>
    <col min="6913" max="6913" width="48.625" style="119" customWidth="1"/>
    <col min="6914" max="6914" width="31.625" style="119" customWidth="1"/>
    <col min="6915" max="7168" width="9" style="119"/>
    <col min="7169" max="7169" width="48.625" style="119" customWidth="1"/>
    <col min="7170" max="7170" width="31.625" style="119" customWidth="1"/>
    <col min="7171" max="7424" width="9" style="119"/>
    <col min="7425" max="7425" width="48.625" style="119" customWidth="1"/>
    <col min="7426" max="7426" width="31.625" style="119" customWidth="1"/>
    <col min="7427" max="7680" width="9" style="119"/>
    <col min="7681" max="7681" width="48.625" style="119" customWidth="1"/>
    <col min="7682" max="7682" width="31.625" style="119" customWidth="1"/>
    <col min="7683" max="7936" width="9" style="119"/>
    <col min="7937" max="7937" width="48.625" style="119" customWidth="1"/>
    <col min="7938" max="7938" width="31.625" style="119" customWidth="1"/>
    <col min="7939" max="8192" width="9" style="119"/>
    <col min="8193" max="8193" width="48.625" style="119" customWidth="1"/>
    <col min="8194" max="8194" width="31.625" style="119" customWidth="1"/>
    <col min="8195" max="8448" width="9" style="119"/>
    <col min="8449" max="8449" width="48.625" style="119" customWidth="1"/>
    <col min="8450" max="8450" width="31.625" style="119" customWidth="1"/>
    <col min="8451" max="8704" width="9" style="119"/>
    <col min="8705" max="8705" width="48.625" style="119" customWidth="1"/>
    <col min="8706" max="8706" width="31.625" style="119" customWidth="1"/>
    <col min="8707" max="8960" width="9" style="119"/>
    <col min="8961" max="8961" width="48.625" style="119" customWidth="1"/>
    <col min="8962" max="8962" width="31.625" style="119" customWidth="1"/>
    <col min="8963" max="9216" width="9" style="119"/>
    <col min="9217" max="9217" width="48.625" style="119" customWidth="1"/>
    <col min="9218" max="9218" width="31.625" style="119" customWidth="1"/>
    <col min="9219" max="9472" width="9" style="119"/>
    <col min="9473" max="9473" width="48.625" style="119" customWidth="1"/>
    <col min="9474" max="9474" width="31.625" style="119" customWidth="1"/>
    <col min="9475" max="9728" width="9" style="119"/>
    <col min="9729" max="9729" width="48.625" style="119" customWidth="1"/>
    <col min="9730" max="9730" width="31.625" style="119" customWidth="1"/>
    <col min="9731" max="9984" width="9" style="119"/>
    <col min="9985" max="9985" width="48.625" style="119" customWidth="1"/>
    <col min="9986" max="9986" width="31.625" style="119" customWidth="1"/>
    <col min="9987" max="10240" width="9" style="119"/>
    <col min="10241" max="10241" width="48.625" style="119" customWidth="1"/>
    <col min="10242" max="10242" width="31.625" style="119" customWidth="1"/>
    <col min="10243" max="10496" width="9" style="119"/>
    <col min="10497" max="10497" width="48.625" style="119" customWidth="1"/>
    <col min="10498" max="10498" width="31.625" style="119" customWidth="1"/>
    <col min="10499" max="10752" width="9" style="119"/>
    <col min="10753" max="10753" width="48.625" style="119" customWidth="1"/>
    <col min="10754" max="10754" width="31.625" style="119" customWidth="1"/>
    <col min="10755" max="11008" width="9" style="119"/>
    <col min="11009" max="11009" width="48.625" style="119" customWidth="1"/>
    <col min="11010" max="11010" width="31.625" style="119" customWidth="1"/>
    <col min="11011" max="11264" width="9" style="119"/>
    <col min="11265" max="11265" width="48.625" style="119" customWidth="1"/>
    <col min="11266" max="11266" width="31.625" style="119" customWidth="1"/>
    <col min="11267" max="11520" width="9" style="119"/>
    <col min="11521" max="11521" width="48.625" style="119" customWidth="1"/>
    <col min="11522" max="11522" width="31.625" style="119" customWidth="1"/>
    <col min="11523" max="11776" width="9" style="119"/>
    <col min="11777" max="11777" width="48.625" style="119" customWidth="1"/>
    <col min="11778" max="11778" width="31.625" style="119" customWidth="1"/>
    <col min="11779" max="12032" width="9" style="119"/>
    <col min="12033" max="12033" width="48.625" style="119" customWidth="1"/>
    <col min="12034" max="12034" width="31.625" style="119" customWidth="1"/>
    <col min="12035" max="12288" width="9" style="119"/>
    <col min="12289" max="12289" width="48.625" style="119" customWidth="1"/>
    <col min="12290" max="12290" width="31.625" style="119" customWidth="1"/>
    <col min="12291" max="12544" width="9" style="119"/>
    <col min="12545" max="12545" width="48.625" style="119" customWidth="1"/>
    <col min="12546" max="12546" width="31.625" style="119" customWidth="1"/>
    <col min="12547" max="12800" width="9" style="119"/>
    <col min="12801" max="12801" width="48.625" style="119" customWidth="1"/>
    <col min="12802" max="12802" width="31.625" style="119" customWidth="1"/>
    <col min="12803" max="13056" width="9" style="119"/>
    <col min="13057" max="13057" width="48.625" style="119" customWidth="1"/>
    <col min="13058" max="13058" width="31.625" style="119" customWidth="1"/>
    <col min="13059" max="13312" width="9" style="119"/>
    <col min="13313" max="13313" width="48.625" style="119" customWidth="1"/>
    <col min="13314" max="13314" width="31.625" style="119" customWidth="1"/>
    <col min="13315" max="13568" width="9" style="119"/>
    <col min="13569" max="13569" width="48.625" style="119" customWidth="1"/>
    <col min="13570" max="13570" width="31.625" style="119" customWidth="1"/>
    <col min="13571" max="13824" width="9" style="119"/>
    <col min="13825" max="13825" width="48.625" style="119" customWidth="1"/>
    <col min="13826" max="13826" width="31.625" style="119" customWidth="1"/>
    <col min="13827" max="14080" width="9" style="119"/>
    <col min="14081" max="14081" width="48.625" style="119" customWidth="1"/>
    <col min="14082" max="14082" width="31.625" style="119" customWidth="1"/>
    <col min="14083" max="14336" width="9" style="119"/>
    <col min="14337" max="14337" width="48.625" style="119" customWidth="1"/>
    <col min="14338" max="14338" width="31.625" style="119" customWidth="1"/>
    <col min="14339" max="14592" width="9" style="119"/>
    <col min="14593" max="14593" width="48.625" style="119" customWidth="1"/>
    <col min="14594" max="14594" width="31.625" style="119" customWidth="1"/>
    <col min="14595" max="14848" width="9" style="119"/>
    <col min="14849" max="14849" width="48.625" style="119" customWidth="1"/>
    <col min="14850" max="14850" width="31.625" style="119" customWidth="1"/>
    <col min="14851" max="15104" width="9" style="119"/>
    <col min="15105" max="15105" width="48.625" style="119" customWidth="1"/>
    <col min="15106" max="15106" width="31.625" style="119" customWidth="1"/>
    <col min="15107" max="15360" width="9" style="119"/>
    <col min="15361" max="15361" width="48.625" style="119" customWidth="1"/>
    <col min="15362" max="15362" width="31.625" style="119" customWidth="1"/>
    <col min="15363" max="15616" width="9" style="119"/>
    <col min="15617" max="15617" width="48.625" style="119" customWidth="1"/>
    <col min="15618" max="15618" width="31.625" style="119" customWidth="1"/>
    <col min="15619" max="15872" width="9" style="119"/>
    <col min="15873" max="15873" width="48.625" style="119" customWidth="1"/>
    <col min="15874" max="15874" width="31.625" style="119" customWidth="1"/>
    <col min="15875" max="16128" width="9" style="119"/>
    <col min="16129" max="16129" width="48.625" style="119" customWidth="1"/>
    <col min="16130" max="16130" width="31.625" style="119" customWidth="1"/>
    <col min="16131" max="16384" width="9" style="119"/>
  </cols>
  <sheetData>
    <row r="1" spans="1:2">
      <c r="A1" s="117" t="s">
        <v>1211</v>
      </c>
    </row>
    <row r="2" spans="1:2" ht="20.25">
      <c r="A2" s="120"/>
    </row>
    <row r="3" spans="1:2" ht="24">
      <c r="A3" s="213" t="s">
        <v>1249</v>
      </c>
      <c r="B3" s="213"/>
    </row>
    <row r="4" spans="1:2" ht="20.25">
      <c r="A4" s="214" t="s">
        <v>1212</v>
      </c>
      <c r="B4" s="214"/>
    </row>
    <row r="5" spans="1:2" ht="21" customHeight="1">
      <c r="B5" s="121" t="s">
        <v>1097</v>
      </c>
    </row>
    <row r="6" spans="1:2" s="124" customFormat="1" ht="23.25" customHeight="1">
      <c r="A6" s="122" t="s">
        <v>1213</v>
      </c>
      <c r="B6" s="123" t="s">
        <v>4</v>
      </c>
    </row>
    <row r="7" spans="1:2" s="124" customFormat="1" ht="23.25" customHeight="1">
      <c r="A7" s="125" t="s">
        <v>1210</v>
      </c>
      <c r="B7" s="126">
        <f>B8+B21</f>
        <v>92475</v>
      </c>
    </row>
    <row r="8" spans="1:2" s="124" customFormat="1" ht="23.25" customHeight="1">
      <c r="A8" s="138" t="s">
        <v>1214</v>
      </c>
      <c r="B8" s="126">
        <f>SUM(B9:B20)</f>
        <v>82365</v>
      </c>
    </row>
    <row r="9" spans="1:2" s="124" customFormat="1" ht="23.25" customHeight="1">
      <c r="A9" s="151" t="s">
        <v>1454</v>
      </c>
      <c r="B9" s="127">
        <v>398</v>
      </c>
    </row>
    <row r="10" spans="1:2" s="124" customFormat="1" ht="23.25" customHeight="1">
      <c r="A10" s="151" t="s">
        <v>1455</v>
      </c>
      <c r="B10" s="127">
        <v>13736</v>
      </c>
    </row>
    <row r="11" spans="1:2" s="124" customFormat="1" ht="23.25" customHeight="1">
      <c r="A11" s="151" t="s">
        <v>1458</v>
      </c>
      <c r="B11" s="127">
        <v>18967</v>
      </c>
    </row>
    <row r="12" spans="1:2" s="124" customFormat="1" ht="23.25" customHeight="1">
      <c r="A12" s="151" t="s">
        <v>1459</v>
      </c>
      <c r="B12" s="127">
        <v>2158</v>
      </c>
    </row>
    <row r="13" spans="1:2" s="124" customFormat="1" ht="23.25" customHeight="1">
      <c r="A13" s="151" t="s">
        <v>1460</v>
      </c>
      <c r="B13" s="127">
        <v>100</v>
      </c>
    </row>
    <row r="14" spans="1:2" s="124" customFormat="1" ht="23.25" customHeight="1">
      <c r="A14" s="151" t="s">
        <v>1461</v>
      </c>
      <c r="B14" s="128">
        <v>1600</v>
      </c>
    </row>
    <row r="15" spans="1:2" s="124" customFormat="1" ht="23.25" customHeight="1">
      <c r="A15" s="151" t="s">
        <v>1462</v>
      </c>
      <c r="B15" s="128">
        <v>8567</v>
      </c>
    </row>
    <row r="16" spans="1:2" s="124" customFormat="1" ht="23.25" customHeight="1">
      <c r="A16" s="151" t="s">
        <v>1456</v>
      </c>
      <c r="B16" s="128">
        <v>8532</v>
      </c>
    </row>
    <row r="17" spans="1:2" s="124" customFormat="1" ht="23.25" customHeight="1">
      <c r="A17" s="151" t="s">
        <v>1463</v>
      </c>
      <c r="B17" s="128">
        <v>20773</v>
      </c>
    </row>
    <row r="18" spans="1:2" s="124" customFormat="1" ht="23.25" customHeight="1">
      <c r="A18" s="151" t="s">
        <v>1457</v>
      </c>
      <c r="B18" s="128">
        <v>1552</v>
      </c>
    </row>
    <row r="19" spans="1:2" s="124" customFormat="1" ht="23.25" customHeight="1">
      <c r="A19" s="151" t="s">
        <v>1464</v>
      </c>
      <c r="B19" s="128">
        <v>1800</v>
      </c>
    </row>
    <row r="20" spans="1:2" s="124" customFormat="1" ht="23.25" customHeight="1">
      <c r="A20" s="151" t="s">
        <v>1465</v>
      </c>
      <c r="B20" s="128">
        <v>4182</v>
      </c>
    </row>
    <row r="21" spans="1:2" s="124" customFormat="1" ht="23.25" customHeight="1">
      <c r="A21" s="138" t="s">
        <v>1215</v>
      </c>
      <c r="B21" s="126">
        <f>SUM(B22:B32)</f>
        <v>10110</v>
      </c>
    </row>
    <row r="22" spans="1:2" s="124" customFormat="1" ht="23.25" customHeight="1">
      <c r="A22" s="151" t="s">
        <v>1466</v>
      </c>
      <c r="B22" s="153">
        <v>0</v>
      </c>
    </row>
    <row r="23" spans="1:2" s="124" customFormat="1" ht="23.25" customHeight="1">
      <c r="A23" s="151" t="s">
        <v>1474</v>
      </c>
      <c r="B23" s="154">
        <v>16</v>
      </c>
    </row>
    <row r="24" spans="1:2" ht="23.25" customHeight="1">
      <c r="A24" s="151" t="s">
        <v>1467</v>
      </c>
      <c r="B24" s="155">
        <v>192</v>
      </c>
    </row>
    <row r="25" spans="1:2" ht="23.25" customHeight="1">
      <c r="A25" s="151" t="s">
        <v>1468</v>
      </c>
      <c r="B25" s="155">
        <v>22</v>
      </c>
    </row>
    <row r="26" spans="1:2" ht="23.25" customHeight="1">
      <c r="A26" s="152" t="s">
        <v>1469</v>
      </c>
      <c r="B26" s="154">
        <v>2054</v>
      </c>
    </row>
    <row r="27" spans="1:2" ht="23.25" customHeight="1">
      <c r="A27" s="152" t="s">
        <v>1470</v>
      </c>
      <c r="B27" s="154">
        <v>5437</v>
      </c>
    </row>
    <row r="28" spans="1:2" s="118" customFormat="1" ht="23.25" customHeight="1">
      <c r="A28" s="152" t="s">
        <v>1475</v>
      </c>
      <c r="B28" s="154">
        <v>1070</v>
      </c>
    </row>
    <row r="29" spans="1:2" s="118" customFormat="1" ht="23.25" customHeight="1">
      <c r="A29" s="152" t="s">
        <v>1471</v>
      </c>
      <c r="B29" s="154">
        <v>888</v>
      </c>
    </row>
    <row r="30" spans="1:2" s="118" customFormat="1" ht="23.25" customHeight="1">
      <c r="A30" s="152" t="s">
        <v>1472</v>
      </c>
      <c r="B30" s="154">
        <v>404</v>
      </c>
    </row>
    <row r="31" spans="1:2" s="118" customFormat="1" ht="23.25" customHeight="1">
      <c r="A31" s="152" t="s">
        <v>1473</v>
      </c>
      <c r="B31" s="154">
        <v>0</v>
      </c>
    </row>
    <row r="32" spans="1:2" s="118" customFormat="1" ht="23.25" customHeight="1">
      <c r="A32" s="152" t="s">
        <v>1476</v>
      </c>
      <c r="B32" s="154">
        <v>27</v>
      </c>
    </row>
    <row r="33" spans="1:1" s="118" customFormat="1" ht="23.25" customHeight="1">
      <c r="A33" s="119"/>
    </row>
    <row r="34" spans="1:1" s="118" customFormat="1" ht="17.25" customHeight="1">
      <c r="A34" s="119"/>
    </row>
    <row r="35" spans="1:1" s="118" customFormat="1" ht="17.25" customHeight="1">
      <c r="A35" s="119"/>
    </row>
    <row r="36" spans="1:1" s="118" customFormat="1" ht="17.25" customHeight="1">
      <c r="A36" s="119"/>
    </row>
    <row r="37" spans="1:1" s="118" customFormat="1" ht="17.25" customHeight="1">
      <c r="A37" s="119"/>
    </row>
    <row r="38" spans="1:1" s="118" customFormat="1" ht="17.25" customHeight="1">
      <c r="A38" s="119"/>
    </row>
    <row r="39" spans="1:1" s="118" customFormat="1" ht="17.25" customHeight="1">
      <c r="A39" s="119"/>
    </row>
    <row r="40" spans="1:1" s="118" customFormat="1" ht="17.25" customHeight="1">
      <c r="A40" s="119"/>
    </row>
    <row r="41" spans="1:1" s="118" customFormat="1" ht="17.25" customHeight="1">
      <c r="A41" s="119"/>
    </row>
    <row r="42" spans="1:1" s="118" customFormat="1" ht="17.25" customHeight="1">
      <c r="A42" s="119"/>
    </row>
    <row r="43" spans="1:1" s="118" customFormat="1" ht="17.25" customHeight="1">
      <c r="A43" s="119"/>
    </row>
    <row r="44" spans="1:1" s="118" customFormat="1" ht="17.25" customHeight="1">
      <c r="A44" s="119"/>
    </row>
    <row r="45" spans="1:1" s="118" customFormat="1" ht="17.25" customHeight="1">
      <c r="A45" s="119"/>
    </row>
    <row r="46" spans="1:1" s="118" customFormat="1" ht="17.25" customHeight="1">
      <c r="A46" s="119"/>
    </row>
    <row r="47" spans="1:1" s="118" customFormat="1" ht="17.25" customHeight="1">
      <c r="A47" s="119"/>
    </row>
    <row r="48" spans="1:1" s="118" customFormat="1" ht="17.25" customHeight="1">
      <c r="A48" s="119"/>
    </row>
    <row r="49" spans="1:1" s="118" customFormat="1" ht="17.25" customHeight="1">
      <c r="A49" s="119"/>
    </row>
    <row r="50" spans="1:1" s="118" customFormat="1" ht="17.25" customHeight="1">
      <c r="A50" s="119"/>
    </row>
    <row r="51" spans="1:1" s="118" customFormat="1" ht="17.25" customHeight="1">
      <c r="A51" s="119"/>
    </row>
    <row r="52" spans="1:1" s="118" customFormat="1" ht="17.25" customHeight="1">
      <c r="A52" s="119"/>
    </row>
    <row r="53" spans="1:1" s="118" customFormat="1" ht="17.25" customHeight="1">
      <c r="A53" s="119"/>
    </row>
    <row r="54" spans="1:1" s="118" customFormat="1" ht="17.25" customHeight="1">
      <c r="A54" s="119"/>
    </row>
    <row r="55" spans="1:1" s="118" customFormat="1" ht="17.25" customHeight="1">
      <c r="A55" s="119"/>
    </row>
    <row r="56" spans="1:1" s="118" customFormat="1" ht="17.25" customHeight="1">
      <c r="A56" s="119"/>
    </row>
    <row r="57" spans="1:1" s="118" customFormat="1" ht="17.25" customHeight="1">
      <c r="A57" s="119"/>
    </row>
    <row r="58" spans="1:1" s="118" customFormat="1" ht="17.25" customHeight="1">
      <c r="A58" s="119"/>
    </row>
    <row r="59" spans="1:1" s="118" customFormat="1" ht="17.25" customHeight="1">
      <c r="A59" s="119"/>
    </row>
    <row r="60" spans="1:1" s="118" customFormat="1" ht="17.25" customHeight="1">
      <c r="A60" s="119"/>
    </row>
    <row r="61" spans="1:1" s="118" customFormat="1" ht="17.25" customHeight="1">
      <c r="A61" s="119"/>
    </row>
    <row r="62" spans="1:1" s="118" customFormat="1" ht="17.25" customHeight="1">
      <c r="A62" s="119"/>
    </row>
    <row r="63" spans="1:1" s="118" customFormat="1" ht="17.25" customHeight="1">
      <c r="A63" s="119"/>
    </row>
    <row r="64" spans="1:1" s="118" customFormat="1" ht="17.25" customHeight="1">
      <c r="A64" s="119"/>
    </row>
    <row r="65" spans="1:1" s="118" customFormat="1" ht="17.25" customHeight="1">
      <c r="A65" s="119"/>
    </row>
    <row r="66" spans="1:1" s="118" customFormat="1" ht="17.25" customHeight="1">
      <c r="A66" s="119"/>
    </row>
    <row r="67" spans="1:1" s="118" customFormat="1" ht="17.25" customHeight="1">
      <c r="A67" s="119"/>
    </row>
    <row r="68" spans="1:1" s="118" customFormat="1" ht="17.25" customHeight="1">
      <c r="A68" s="119"/>
    </row>
    <row r="69" spans="1:1" s="118" customFormat="1" ht="17.25" customHeight="1">
      <c r="A69" s="119"/>
    </row>
    <row r="70" spans="1:1" s="118" customFormat="1" ht="17.25" customHeight="1">
      <c r="A70" s="119"/>
    </row>
    <row r="71" spans="1:1" s="118" customFormat="1" ht="17.25" customHeight="1">
      <c r="A71" s="119"/>
    </row>
    <row r="72" spans="1:1" s="118" customFormat="1" ht="17.25" customHeight="1">
      <c r="A72" s="119"/>
    </row>
    <row r="73" spans="1:1" s="118" customFormat="1" ht="17.25" customHeight="1">
      <c r="A73" s="119"/>
    </row>
    <row r="74" spans="1:1" s="118" customFormat="1" ht="17.25" customHeight="1">
      <c r="A74" s="119"/>
    </row>
    <row r="75" spans="1:1" s="118" customFormat="1" ht="17.25" customHeight="1">
      <c r="A75" s="119"/>
    </row>
    <row r="76" spans="1:1" s="118" customFormat="1" ht="17.25" customHeight="1">
      <c r="A76" s="119"/>
    </row>
    <row r="77" spans="1:1" s="118" customFormat="1" ht="17.25" customHeight="1">
      <c r="A77" s="119"/>
    </row>
    <row r="78" spans="1:1" s="118" customFormat="1" ht="17.25" customHeight="1">
      <c r="A78" s="119"/>
    </row>
    <row r="79" spans="1:1" s="118" customFormat="1" ht="17.25" customHeight="1">
      <c r="A79" s="119"/>
    </row>
    <row r="80" spans="1:1" s="118" customFormat="1" ht="17.25" customHeight="1">
      <c r="A80" s="119"/>
    </row>
    <row r="81" spans="1:1" s="118" customFormat="1" ht="17.25" customHeight="1">
      <c r="A81" s="119"/>
    </row>
    <row r="82" spans="1:1" s="118" customFormat="1" ht="17.25" customHeight="1">
      <c r="A82" s="119"/>
    </row>
    <row r="83" spans="1:1" s="118" customFormat="1" ht="17.25" customHeight="1">
      <c r="A83" s="119"/>
    </row>
    <row r="84" spans="1:1" s="118" customFormat="1" ht="17.25" customHeight="1">
      <c r="A84" s="119"/>
    </row>
    <row r="85" spans="1:1" s="118" customFormat="1" ht="17.25" customHeight="1">
      <c r="A85" s="119"/>
    </row>
    <row r="86" spans="1:1" s="118" customFormat="1" ht="17.25" customHeight="1">
      <c r="A86" s="119"/>
    </row>
    <row r="87" spans="1:1" s="118" customFormat="1" ht="17.25" customHeight="1">
      <c r="A87" s="119"/>
    </row>
    <row r="88" spans="1:1" s="118" customFormat="1" ht="17.25" customHeight="1">
      <c r="A88" s="119"/>
    </row>
  </sheetData>
  <mergeCells count="2">
    <mergeCell ref="A3:B3"/>
    <mergeCell ref="A4:B4"/>
  </mergeCells>
  <phoneticPr fontId="3" type="noConversion"/>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J18"/>
  <sheetViews>
    <sheetView workbookViewId="0">
      <selection activeCell="H17" sqref="H17"/>
    </sheetView>
  </sheetViews>
  <sheetFormatPr defaultRowHeight="13.5"/>
  <cols>
    <col min="1" max="1" width="22" customWidth="1"/>
    <col min="2" max="2" width="7.625" customWidth="1"/>
    <col min="3" max="3" width="8.5" customWidth="1"/>
    <col min="4" max="4" width="7.875" customWidth="1"/>
    <col min="5" max="5" width="6.125" customWidth="1"/>
    <col min="6" max="6" width="18.125" customWidth="1"/>
    <col min="7" max="7" width="7.75" customWidth="1"/>
    <col min="8" max="8" width="9.25" customWidth="1"/>
    <col min="9" max="9" width="8.375" customWidth="1"/>
    <col min="10" max="10" width="6.25" customWidth="1"/>
  </cols>
  <sheetData>
    <row r="1" spans="1:10" s="18" customFormat="1" ht="27" customHeight="1">
      <c r="A1" s="18" t="s">
        <v>1201</v>
      </c>
    </row>
    <row r="2" spans="1:10" ht="22.5">
      <c r="A2" s="215" t="s">
        <v>1250</v>
      </c>
      <c r="B2" s="216"/>
      <c r="C2" s="216"/>
      <c r="D2" s="216"/>
      <c r="E2" s="216"/>
      <c r="F2" s="216"/>
      <c r="G2" s="216"/>
      <c r="H2" s="216"/>
      <c r="I2" s="216"/>
      <c r="J2" s="216"/>
    </row>
    <row r="3" spans="1:10" ht="19.5" customHeight="1">
      <c r="A3" s="7"/>
      <c r="B3" s="7"/>
      <c r="C3" s="7"/>
      <c r="D3" s="8"/>
      <c r="E3" s="8"/>
      <c r="F3" s="8"/>
      <c r="G3" s="8"/>
      <c r="H3" s="8"/>
      <c r="I3" s="217" t="s">
        <v>924</v>
      </c>
      <c r="J3" s="217"/>
    </row>
    <row r="4" spans="1:10" ht="34.5" customHeight="1">
      <c r="A4" s="54" t="s">
        <v>1142</v>
      </c>
      <c r="B4" s="54" t="s">
        <v>1143</v>
      </c>
      <c r="C4" s="54" t="s">
        <v>1144</v>
      </c>
      <c r="D4" s="54" t="s">
        <v>1145</v>
      </c>
      <c r="E4" s="72" t="s">
        <v>1146</v>
      </c>
      <c r="F4" s="54" t="s">
        <v>1147</v>
      </c>
      <c r="G4" s="54" t="s">
        <v>1143</v>
      </c>
      <c r="H4" s="54" t="s">
        <v>1144</v>
      </c>
      <c r="I4" s="54" t="s">
        <v>1145</v>
      </c>
      <c r="J4" s="72" t="s">
        <v>1146</v>
      </c>
    </row>
    <row r="5" spans="1:10" s="104" customFormat="1" ht="24" customHeight="1">
      <c r="A5" s="54" t="s">
        <v>1148</v>
      </c>
      <c r="B5" s="54">
        <f>B6+B14</f>
        <v>200978</v>
      </c>
      <c r="C5" s="54">
        <f>C6+C14</f>
        <v>206978</v>
      </c>
      <c r="D5" s="54">
        <f>D6+D14</f>
        <v>288323</v>
      </c>
      <c r="E5" s="54" t="s">
        <v>942</v>
      </c>
      <c r="F5" s="54" t="s">
        <v>1148</v>
      </c>
      <c r="G5" s="54">
        <f>G6+G14</f>
        <v>200978</v>
      </c>
      <c r="H5" s="54">
        <f>H6+H14</f>
        <v>206978</v>
      </c>
      <c r="I5" s="54">
        <f>I6+I14</f>
        <v>288323</v>
      </c>
      <c r="J5" s="54" t="s">
        <v>942</v>
      </c>
    </row>
    <row r="6" spans="1:10" ht="24" customHeight="1">
      <c r="A6" s="53" t="s">
        <v>1150</v>
      </c>
      <c r="B6" s="56">
        <f t="shared" ref="B6:C6" si="0">SUM(B7:B11)</f>
        <v>109000</v>
      </c>
      <c r="C6" s="56">
        <f t="shared" si="0"/>
        <v>109000</v>
      </c>
      <c r="D6" s="56">
        <f>SUM(D7:D11)</f>
        <v>94424</v>
      </c>
      <c r="E6" s="55">
        <v>-9.8000000000000007</v>
      </c>
      <c r="F6" s="53" t="s">
        <v>1151</v>
      </c>
      <c r="G6" s="56">
        <f>SUM(G7:G13)</f>
        <v>143978</v>
      </c>
      <c r="H6" s="56">
        <f t="shared" ref="H6:I6" si="1">SUM(H7:H13)</f>
        <v>149978</v>
      </c>
      <c r="I6" s="56">
        <f t="shared" si="1"/>
        <v>174396</v>
      </c>
      <c r="J6" s="55">
        <v>3.3</v>
      </c>
    </row>
    <row r="7" spans="1:10" ht="24" customHeight="1">
      <c r="A7" s="50" t="s">
        <v>1152</v>
      </c>
      <c r="B7" s="50">
        <v>3600</v>
      </c>
      <c r="C7" s="50">
        <v>3600</v>
      </c>
      <c r="D7" s="50">
        <v>2892</v>
      </c>
      <c r="E7" s="52">
        <v>-6.2</v>
      </c>
      <c r="F7" s="157" t="s">
        <v>1478</v>
      </c>
      <c r="G7" s="156">
        <v>488</v>
      </c>
      <c r="H7" s="156">
        <v>488</v>
      </c>
      <c r="I7" s="156">
        <v>29</v>
      </c>
      <c r="J7" s="156"/>
    </row>
    <row r="8" spans="1:10" ht="24" customHeight="1">
      <c r="A8" s="50" t="s">
        <v>1153</v>
      </c>
      <c r="B8" s="50">
        <v>200</v>
      </c>
      <c r="C8" s="50">
        <v>200</v>
      </c>
      <c r="D8" s="50">
        <v>157</v>
      </c>
      <c r="E8" s="52">
        <v>-4.8</v>
      </c>
      <c r="F8" s="50" t="s">
        <v>1479</v>
      </c>
      <c r="G8" s="50">
        <v>3110</v>
      </c>
      <c r="H8" s="50">
        <v>3110</v>
      </c>
      <c r="I8" s="50">
        <v>1776</v>
      </c>
      <c r="J8" s="99">
        <v>14.7</v>
      </c>
    </row>
    <row r="9" spans="1:10" ht="24" customHeight="1">
      <c r="A9" s="50" t="s">
        <v>1154</v>
      </c>
      <c r="B9" s="50">
        <v>100200</v>
      </c>
      <c r="C9" s="50">
        <v>100200</v>
      </c>
      <c r="D9" s="50">
        <v>83600</v>
      </c>
      <c r="E9" s="52">
        <v>-5.4</v>
      </c>
      <c r="F9" s="50" t="s">
        <v>1480</v>
      </c>
      <c r="G9" s="50">
        <v>88822</v>
      </c>
      <c r="H9" s="50">
        <v>94822</v>
      </c>
      <c r="I9" s="50">
        <v>120813</v>
      </c>
      <c r="J9" s="99">
        <v>42.2</v>
      </c>
    </row>
    <row r="10" spans="1:10" ht="24" customHeight="1">
      <c r="A10" s="57" t="s">
        <v>1192</v>
      </c>
      <c r="B10" s="92">
        <v>5000</v>
      </c>
      <c r="C10" s="92">
        <v>5000</v>
      </c>
      <c r="D10" s="93">
        <v>7775</v>
      </c>
      <c r="E10" s="52">
        <v>-40.200000000000003</v>
      </c>
      <c r="F10" s="50" t="s">
        <v>1481</v>
      </c>
      <c r="G10" s="50">
        <v>46530</v>
      </c>
      <c r="H10" s="50">
        <v>46530</v>
      </c>
      <c r="I10" s="50">
        <v>48365</v>
      </c>
      <c r="J10" s="99">
        <v>-38.5</v>
      </c>
    </row>
    <row r="11" spans="1:10" ht="24" customHeight="1">
      <c r="A11" s="59" t="s">
        <v>1193</v>
      </c>
      <c r="B11" s="52"/>
      <c r="C11" s="93"/>
      <c r="D11" s="93"/>
      <c r="E11" s="52" t="s">
        <v>942</v>
      </c>
      <c r="F11" s="50" t="s">
        <v>1482</v>
      </c>
      <c r="G11" s="50"/>
      <c r="H11" s="50"/>
      <c r="I11" s="50"/>
      <c r="J11" s="99"/>
    </row>
    <row r="12" spans="1:10" ht="24" customHeight="1">
      <c r="A12" s="156"/>
      <c r="B12" s="156"/>
      <c r="C12" s="156"/>
      <c r="D12" s="156"/>
      <c r="E12" s="156"/>
      <c r="F12" s="50" t="s">
        <v>1483</v>
      </c>
      <c r="G12" s="50">
        <v>3401</v>
      </c>
      <c r="H12" s="50">
        <v>3401</v>
      </c>
      <c r="I12" s="50">
        <v>1786</v>
      </c>
      <c r="J12" s="99">
        <v>-7.8</v>
      </c>
    </row>
    <row r="13" spans="1:10" ht="24" customHeight="1">
      <c r="A13" s="156"/>
      <c r="B13" s="156"/>
      <c r="C13" s="156"/>
      <c r="D13" s="156"/>
      <c r="E13" s="156"/>
      <c r="F13" s="50" t="s">
        <v>1484</v>
      </c>
      <c r="G13" s="50">
        <v>1627</v>
      </c>
      <c r="H13" s="50">
        <v>1627</v>
      </c>
      <c r="I13" s="50">
        <v>1627</v>
      </c>
      <c r="J13" s="99"/>
    </row>
    <row r="14" spans="1:10" ht="24" customHeight="1">
      <c r="A14" s="53" t="s">
        <v>1155</v>
      </c>
      <c r="B14" s="54">
        <f>SUM(B15:B17)</f>
        <v>91978</v>
      </c>
      <c r="C14" s="54">
        <f>SUM(C15:C17)</f>
        <v>97978</v>
      </c>
      <c r="D14" s="54">
        <f>SUM(D15:D17)</f>
        <v>193899</v>
      </c>
      <c r="E14" s="52" t="s">
        <v>1149</v>
      </c>
      <c r="F14" s="53" t="s">
        <v>1157</v>
      </c>
      <c r="G14" s="54">
        <f t="shared" ref="G14:H14" si="2">SUM(G15:G18)</f>
        <v>57000</v>
      </c>
      <c r="H14" s="54">
        <f t="shared" si="2"/>
        <v>57000</v>
      </c>
      <c r="I14" s="54">
        <f>SUM(I15:I18)</f>
        <v>113927</v>
      </c>
      <c r="J14" s="52" t="s">
        <v>942</v>
      </c>
    </row>
    <row r="15" spans="1:10" ht="23.25" customHeight="1">
      <c r="A15" s="50" t="s">
        <v>1156</v>
      </c>
      <c r="B15" s="58">
        <v>22512</v>
      </c>
      <c r="C15" s="52">
        <v>22512</v>
      </c>
      <c r="D15" s="52">
        <v>118433</v>
      </c>
      <c r="E15" s="51"/>
      <c r="F15" s="50" t="s">
        <v>1159</v>
      </c>
      <c r="G15" s="50">
        <v>3000</v>
      </c>
      <c r="H15" s="94">
        <v>3000</v>
      </c>
      <c r="I15" s="94">
        <v>2327</v>
      </c>
      <c r="J15" s="51"/>
    </row>
    <row r="16" spans="1:10" ht="23.25" customHeight="1">
      <c r="A16" s="50" t="s">
        <v>1158</v>
      </c>
      <c r="B16" s="58"/>
      <c r="C16" s="52">
        <v>6000</v>
      </c>
      <c r="D16" s="52">
        <v>6000</v>
      </c>
      <c r="E16" s="60"/>
      <c r="F16" s="50" t="s">
        <v>1160</v>
      </c>
      <c r="G16" s="50">
        <v>54000</v>
      </c>
      <c r="H16" s="94">
        <v>54000</v>
      </c>
      <c r="I16" s="94">
        <v>61000</v>
      </c>
      <c r="J16" s="61"/>
    </row>
    <row r="17" spans="1:10" ht="23.25" customHeight="1">
      <c r="A17" s="50" t="s">
        <v>1477</v>
      </c>
      <c r="B17" s="58">
        <v>69466</v>
      </c>
      <c r="C17" s="52">
        <v>69466</v>
      </c>
      <c r="D17" s="52">
        <v>69466</v>
      </c>
      <c r="E17" s="60"/>
      <c r="F17" s="50" t="s">
        <v>1161</v>
      </c>
      <c r="G17" s="50"/>
      <c r="H17" s="94"/>
      <c r="I17" s="94"/>
      <c r="J17" s="61"/>
    </row>
    <row r="18" spans="1:10" ht="23.25" customHeight="1">
      <c r="A18" s="156"/>
      <c r="B18" s="156"/>
      <c r="C18" s="156"/>
      <c r="D18" s="156"/>
      <c r="E18" s="156"/>
      <c r="F18" s="50" t="s">
        <v>1162</v>
      </c>
      <c r="G18" s="50"/>
      <c r="H18" s="94"/>
      <c r="I18" s="94">
        <v>50600</v>
      </c>
      <c r="J18" s="60"/>
    </row>
  </sheetData>
  <mergeCells count="2">
    <mergeCell ref="A2:J2"/>
    <mergeCell ref="I3:J3"/>
  </mergeCells>
  <phoneticPr fontId="3" type="noConversion"/>
  <printOptions horizontalCentered="1"/>
  <pageMargins left="0.1968503937007874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filterMode="1"/>
  <dimension ref="A1:B180"/>
  <sheetViews>
    <sheetView workbookViewId="0">
      <selection activeCell="D23" sqref="D23"/>
    </sheetView>
  </sheetViews>
  <sheetFormatPr defaultRowHeight="13.5"/>
  <cols>
    <col min="1" max="1" width="58.875" style="10" customWidth="1"/>
    <col min="2" max="2" width="21.375" style="11" customWidth="1"/>
    <col min="3" max="16384" width="9" style="10"/>
  </cols>
  <sheetData>
    <row r="1" spans="1:2" s="13" customFormat="1" ht="27" customHeight="1">
      <c r="A1" s="13" t="s">
        <v>1095</v>
      </c>
      <c r="B1" s="11"/>
    </row>
    <row r="2" spans="1:2" ht="22.5">
      <c r="A2" s="215" t="s">
        <v>1251</v>
      </c>
      <c r="B2" s="216"/>
    </row>
    <row r="3" spans="1:2" ht="29.25" customHeight="1">
      <c r="B3" s="11" t="s">
        <v>939</v>
      </c>
    </row>
    <row r="4" spans="1:2" ht="22.5" customHeight="1">
      <c r="A4" s="26" t="s">
        <v>937</v>
      </c>
      <c r="B4" s="27" t="s">
        <v>938</v>
      </c>
    </row>
    <row r="5" spans="1:2" ht="22.5" customHeight="1">
      <c r="A5" s="26" t="s">
        <v>940</v>
      </c>
      <c r="B5" s="27">
        <f>B6+B21+B39+B85+B149+B175</f>
        <v>174396</v>
      </c>
    </row>
    <row r="6" spans="1:2" ht="22.5" customHeight="1">
      <c r="A6" s="158" t="s">
        <v>1315</v>
      </c>
      <c r="B6" s="159">
        <v>29</v>
      </c>
    </row>
    <row r="7" spans="1:2" ht="22.5" hidden="1" customHeight="1">
      <c r="A7" s="160" t="s">
        <v>1486</v>
      </c>
      <c r="B7" s="161">
        <v>0</v>
      </c>
    </row>
    <row r="8" spans="1:2" ht="22.5" hidden="1" customHeight="1">
      <c r="A8" s="160" t="s">
        <v>1487</v>
      </c>
      <c r="B8" s="161">
        <v>0</v>
      </c>
    </row>
    <row r="9" spans="1:2" ht="22.5" hidden="1" customHeight="1">
      <c r="A9" s="160" t="s">
        <v>1488</v>
      </c>
      <c r="B9" s="161">
        <v>0</v>
      </c>
    </row>
    <row r="10" spans="1:2" ht="22.5" hidden="1" customHeight="1">
      <c r="A10" s="158" t="s">
        <v>1489</v>
      </c>
      <c r="B10" s="162">
        <v>0</v>
      </c>
    </row>
    <row r="11" spans="1:2" ht="22.5" hidden="1" customHeight="1">
      <c r="A11" s="160" t="s">
        <v>1490</v>
      </c>
      <c r="B11" s="161">
        <v>0</v>
      </c>
    </row>
    <row r="12" spans="1:2" ht="22.5" customHeight="1">
      <c r="A12" s="160" t="s">
        <v>1059</v>
      </c>
      <c r="B12" s="161">
        <v>29</v>
      </c>
    </row>
    <row r="13" spans="1:2" ht="22.5" hidden="1" customHeight="1">
      <c r="A13" s="163" t="s">
        <v>1491</v>
      </c>
      <c r="B13" s="164">
        <v>0</v>
      </c>
    </row>
    <row r="14" spans="1:2" ht="22.5" hidden="1" customHeight="1">
      <c r="A14" s="160" t="s">
        <v>1492</v>
      </c>
      <c r="B14" s="164">
        <v>0</v>
      </c>
    </row>
    <row r="15" spans="1:2" ht="22.5" hidden="1" customHeight="1">
      <c r="A15" s="160" t="s">
        <v>1493</v>
      </c>
      <c r="B15" s="161">
        <v>0</v>
      </c>
    </row>
    <row r="16" spans="1:2" ht="22.5" customHeight="1">
      <c r="A16" s="160" t="s">
        <v>1494</v>
      </c>
      <c r="B16" s="161">
        <v>29</v>
      </c>
    </row>
    <row r="17" spans="1:2" ht="22.5" hidden="1" customHeight="1">
      <c r="A17" s="160" t="s">
        <v>1495</v>
      </c>
      <c r="B17" s="161">
        <v>0</v>
      </c>
    </row>
    <row r="18" spans="1:2" ht="22.5" hidden="1" customHeight="1">
      <c r="A18" s="160" t="s">
        <v>1496</v>
      </c>
      <c r="B18" s="161">
        <v>0</v>
      </c>
    </row>
    <row r="19" spans="1:2" ht="22.5" hidden="1" customHeight="1">
      <c r="A19" s="160" t="s">
        <v>1497</v>
      </c>
      <c r="B19" s="161">
        <v>0</v>
      </c>
    </row>
    <row r="20" spans="1:2" ht="22.5" hidden="1" customHeight="1">
      <c r="A20" s="160" t="s">
        <v>1498</v>
      </c>
      <c r="B20" s="161">
        <v>0</v>
      </c>
    </row>
    <row r="21" spans="1:2" s="97" customFormat="1" ht="22.5" customHeight="1">
      <c r="A21" s="165" t="s">
        <v>1002</v>
      </c>
      <c r="B21" s="162">
        <v>1776</v>
      </c>
    </row>
    <row r="22" spans="1:2" ht="22.5" customHeight="1">
      <c r="A22" s="160" t="s">
        <v>1499</v>
      </c>
      <c r="B22" s="161">
        <v>1750</v>
      </c>
    </row>
    <row r="23" spans="1:2" ht="22.5" customHeight="1">
      <c r="A23" s="160" t="s">
        <v>1500</v>
      </c>
      <c r="B23" s="161">
        <v>1162</v>
      </c>
    </row>
    <row r="24" spans="1:2" s="169" customFormat="1" ht="22.5" customHeight="1">
      <c r="A24" s="160" t="s">
        <v>930</v>
      </c>
      <c r="B24" s="161">
        <v>588</v>
      </c>
    </row>
    <row r="25" spans="1:2" ht="22.5" hidden="1" customHeight="1">
      <c r="A25" s="160" t="s">
        <v>1501</v>
      </c>
      <c r="B25" s="161">
        <v>0</v>
      </c>
    </row>
    <row r="26" spans="1:2" ht="22.5" customHeight="1">
      <c r="A26" s="160" t="s">
        <v>1502</v>
      </c>
      <c r="B26" s="161">
        <v>26</v>
      </c>
    </row>
    <row r="27" spans="1:2" ht="22.5" hidden="1" customHeight="1">
      <c r="A27" s="160" t="s">
        <v>1500</v>
      </c>
      <c r="B27" s="161">
        <v>0</v>
      </c>
    </row>
    <row r="28" spans="1:2" ht="22.5" customHeight="1">
      <c r="A28" s="160" t="s">
        <v>930</v>
      </c>
      <c r="B28" s="161">
        <v>26</v>
      </c>
    </row>
    <row r="29" spans="1:2" ht="22.5" hidden="1" customHeight="1">
      <c r="A29" s="160" t="s">
        <v>1503</v>
      </c>
      <c r="B29" s="164">
        <v>0</v>
      </c>
    </row>
    <row r="30" spans="1:2" ht="22.5" hidden="1" customHeight="1">
      <c r="A30" s="160" t="s">
        <v>1504</v>
      </c>
      <c r="B30" s="164">
        <v>0</v>
      </c>
    </row>
    <row r="31" spans="1:2" ht="22.5" hidden="1" customHeight="1">
      <c r="A31" s="160" t="s">
        <v>930</v>
      </c>
      <c r="B31" s="164">
        <v>0</v>
      </c>
    </row>
    <row r="32" spans="1:2" ht="22.5" hidden="1" customHeight="1">
      <c r="A32" s="160" t="s">
        <v>1505</v>
      </c>
      <c r="B32" s="164">
        <v>0</v>
      </c>
    </row>
    <row r="33" spans="1:2" ht="22.5" hidden="1" customHeight="1">
      <c r="A33" s="160" t="s">
        <v>1021</v>
      </c>
      <c r="B33" s="164">
        <v>0</v>
      </c>
    </row>
    <row r="34" spans="1:2" ht="22.5" hidden="1" customHeight="1">
      <c r="A34" s="160" t="s">
        <v>1506</v>
      </c>
      <c r="B34" s="164">
        <v>0</v>
      </c>
    </row>
    <row r="35" spans="1:2" ht="22.5" hidden="1" customHeight="1">
      <c r="A35" s="165" t="s">
        <v>1507</v>
      </c>
      <c r="B35" s="166">
        <v>0</v>
      </c>
    </row>
    <row r="36" spans="1:2" ht="22.5" hidden="1" customHeight="1">
      <c r="A36" s="160" t="s">
        <v>1508</v>
      </c>
      <c r="B36" s="164">
        <v>0</v>
      </c>
    </row>
    <row r="37" spans="1:2" ht="22.5" hidden="1" customHeight="1">
      <c r="A37" s="167" t="s">
        <v>1509</v>
      </c>
      <c r="B37" s="166">
        <v>0</v>
      </c>
    </row>
    <row r="38" spans="1:2" ht="22.5" hidden="1" customHeight="1">
      <c r="A38" s="160" t="s">
        <v>1510</v>
      </c>
      <c r="B38" s="164">
        <v>0</v>
      </c>
    </row>
    <row r="39" spans="1:2" s="97" customFormat="1" ht="22.5" customHeight="1">
      <c r="A39" s="165" t="s">
        <v>1022</v>
      </c>
      <c r="B39" s="166">
        <v>120813</v>
      </c>
    </row>
    <row r="40" spans="1:2" ht="22.5" customHeight="1">
      <c r="A40" s="160" t="s">
        <v>926</v>
      </c>
      <c r="B40" s="164">
        <v>114236</v>
      </c>
    </row>
    <row r="41" spans="1:2" ht="22.5" customHeight="1">
      <c r="A41" s="160" t="s">
        <v>927</v>
      </c>
      <c r="B41" s="164">
        <v>34844</v>
      </c>
    </row>
    <row r="42" spans="1:2" ht="22.5" hidden="1" customHeight="1">
      <c r="A42" s="160" t="s">
        <v>1511</v>
      </c>
      <c r="B42" s="164">
        <v>0</v>
      </c>
    </row>
    <row r="43" spans="1:2" ht="22.5" customHeight="1">
      <c r="A43" s="160" t="s">
        <v>1198</v>
      </c>
      <c r="B43" s="164">
        <v>3000</v>
      </c>
    </row>
    <row r="44" spans="1:2" ht="22.5" customHeight="1">
      <c r="A44" s="163" t="s">
        <v>928</v>
      </c>
      <c r="B44" s="164">
        <v>6572</v>
      </c>
    </row>
    <row r="45" spans="1:2" ht="22.5" hidden="1" customHeight="1">
      <c r="A45" s="160" t="s">
        <v>1512</v>
      </c>
      <c r="B45" s="164">
        <v>0</v>
      </c>
    </row>
    <row r="46" spans="1:2" ht="22.5" hidden="1" customHeight="1">
      <c r="A46" s="160" t="s">
        <v>1513</v>
      </c>
      <c r="B46" s="164">
        <v>0</v>
      </c>
    </row>
    <row r="47" spans="1:2" ht="22.5" hidden="1" customHeight="1">
      <c r="A47" s="163" t="s">
        <v>1514</v>
      </c>
      <c r="B47" s="164">
        <v>0</v>
      </c>
    </row>
    <row r="48" spans="1:2" ht="22.5" hidden="1" customHeight="1">
      <c r="A48" s="167" t="s">
        <v>1515</v>
      </c>
      <c r="B48" s="162">
        <v>0</v>
      </c>
    </row>
    <row r="49" spans="1:2" ht="22.5" hidden="1" customHeight="1">
      <c r="A49" s="168" t="s">
        <v>1516</v>
      </c>
      <c r="B49" s="161">
        <v>0</v>
      </c>
    </row>
    <row r="50" spans="1:2" ht="22.5" hidden="1" customHeight="1">
      <c r="A50" s="168" t="s">
        <v>1517</v>
      </c>
      <c r="B50" s="161">
        <v>0</v>
      </c>
    </row>
    <row r="51" spans="1:2" ht="22.5" hidden="1" customHeight="1">
      <c r="A51" s="73" t="s">
        <v>835</v>
      </c>
      <c r="B51" s="102">
        <v>0</v>
      </c>
    </row>
    <row r="52" spans="1:2" ht="22.5" customHeight="1">
      <c r="A52" s="73" t="s">
        <v>929</v>
      </c>
      <c r="B52" s="102">
        <v>69820</v>
      </c>
    </row>
    <row r="53" spans="1:2" ht="22.5" customHeight="1">
      <c r="A53" s="73" t="s">
        <v>1518</v>
      </c>
      <c r="B53" s="102">
        <v>377</v>
      </c>
    </row>
    <row r="54" spans="1:2" ht="22.5" customHeight="1">
      <c r="A54" s="73" t="s">
        <v>927</v>
      </c>
      <c r="B54" s="102">
        <v>377</v>
      </c>
    </row>
    <row r="55" spans="1:2" ht="22.5" hidden="1" customHeight="1">
      <c r="A55" s="73" t="s">
        <v>1511</v>
      </c>
      <c r="B55" s="102">
        <v>0</v>
      </c>
    </row>
    <row r="56" spans="1:2" ht="22.5" hidden="1" customHeight="1">
      <c r="A56" s="73" t="s">
        <v>1519</v>
      </c>
      <c r="B56" s="102">
        <v>0</v>
      </c>
    </row>
    <row r="57" spans="1:2" ht="22.5" hidden="1" customHeight="1">
      <c r="A57" s="73" t="s">
        <v>1520</v>
      </c>
      <c r="B57" s="102">
        <v>0</v>
      </c>
    </row>
    <row r="58" spans="1:2" ht="22.5" customHeight="1">
      <c r="A58" s="73" t="s">
        <v>1521</v>
      </c>
      <c r="B58" s="102">
        <v>200</v>
      </c>
    </row>
    <row r="59" spans="1:2" ht="22.5" customHeight="1">
      <c r="A59" s="73" t="s">
        <v>1522</v>
      </c>
      <c r="B59" s="102">
        <v>200</v>
      </c>
    </row>
    <row r="60" spans="1:2" ht="22.5" hidden="1" customHeight="1">
      <c r="A60" s="73" t="s">
        <v>1523</v>
      </c>
      <c r="B60" s="102">
        <v>0</v>
      </c>
    </row>
    <row r="61" spans="1:2" ht="22.5" hidden="1" customHeight="1">
      <c r="A61" s="73" t="s">
        <v>1524</v>
      </c>
      <c r="B61" s="102">
        <v>0</v>
      </c>
    </row>
    <row r="62" spans="1:2" ht="22.5" hidden="1" customHeight="1">
      <c r="A62" s="73" t="s">
        <v>1525</v>
      </c>
      <c r="B62" s="102">
        <v>0</v>
      </c>
    </row>
    <row r="63" spans="1:2" ht="22.5" hidden="1" customHeight="1">
      <c r="A63" s="73" t="s">
        <v>1526</v>
      </c>
      <c r="B63" s="102">
        <v>0</v>
      </c>
    </row>
    <row r="64" spans="1:2" ht="22.5" hidden="1" customHeight="1">
      <c r="A64" s="73" t="s">
        <v>1527</v>
      </c>
      <c r="B64" s="102">
        <v>0</v>
      </c>
    </row>
    <row r="65" spans="1:2" ht="22.5" hidden="1" customHeight="1">
      <c r="A65" s="73" t="s">
        <v>1528</v>
      </c>
      <c r="B65" s="102">
        <v>0</v>
      </c>
    </row>
    <row r="66" spans="1:2" ht="22.5" hidden="1" customHeight="1">
      <c r="A66" s="73" t="s">
        <v>1529</v>
      </c>
      <c r="B66" s="102">
        <v>0</v>
      </c>
    </row>
    <row r="67" spans="1:2" ht="22.5" hidden="1" customHeight="1">
      <c r="A67" s="73" t="s">
        <v>1530</v>
      </c>
      <c r="B67" s="102">
        <v>0</v>
      </c>
    </row>
    <row r="68" spans="1:2" ht="22.5" hidden="1" customHeight="1">
      <c r="A68" s="73" t="s">
        <v>1531</v>
      </c>
      <c r="B68" s="102">
        <v>0</v>
      </c>
    </row>
    <row r="69" spans="1:2" ht="22.5" hidden="1" customHeight="1">
      <c r="A69" s="73" t="s">
        <v>1532</v>
      </c>
      <c r="B69" s="102">
        <v>0</v>
      </c>
    </row>
    <row r="70" spans="1:2" ht="22.5" hidden="1" customHeight="1">
      <c r="A70" s="73" t="s">
        <v>1533</v>
      </c>
      <c r="B70" s="102">
        <v>0</v>
      </c>
    </row>
    <row r="71" spans="1:2" ht="22.5" hidden="1" customHeight="1">
      <c r="A71" s="73" t="s">
        <v>1534</v>
      </c>
      <c r="B71" s="102">
        <v>0</v>
      </c>
    </row>
    <row r="72" spans="1:2" ht="22.5" customHeight="1">
      <c r="A72" s="73" t="s">
        <v>1535</v>
      </c>
      <c r="B72" s="102">
        <v>6000</v>
      </c>
    </row>
    <row r="73" spans="1:2" ht="22.5" customHeight="1">
      <c r="A73" s="73" t="s">
        <v>1532</v>
      </c>
      <c r="B73" s="102">
        <v>6000</v>
      </c>
    </row>
    <row r="74" spans="1:2" ht="22.5" hidden="1" customHeight="1">
      <c r="A74" s="73" t="s">
        <v>1533</v>
      </c>
      <c r="B74" s="102">
        <v>0</v>
      </c>
    </row>
    <row r="75" spans="1:2" ht="22.5" hidden="1" customHeight="1">
      <c r="A75" s="73" t="s">
        <v>1536</v>
      </c>
      <c r="B75" s="102">
        <v>0</v>
      </c>
    </row>
    <row r="76" spans="1:2" ht="22.5" hidden="1" customHeight="1">
      <c r="A76" s="73" t="s">
        <v>1537</v>
      </c>
      <c r="B76" s="102">
        <v>0</v>
      </c>
    </row>
    <row r="77" spans="1:2" ht="22.5" hidden="1" customHeight="1">
      <c r="A77" s="73" t="s">
        <v>1538</v>
      </c>
      <c r="B77" s="102">
        <v>0</v>
      </c>
    </row>
    <row r="78" spans="1:2" ht="22.5" hidden="1" customHeight="1">
      <c r="A78" s="73" t="s">
        <v>1539</v>
      </c>
      <c r="B78" s="102">
        <v>0</v>
      </c>
    </row>
    <row r="79" spans="1:2" ht="22.5" hidden="1" customHeight="1">
      <c r="A79" s="73" t="s">
        <v>1540</v>
      </c>
      <c r="B79" s="102">
        <v>0</v>
      </c>
    </row>
    <row r="80" spans="1:2" ht="22.5" hidden="1" customHeight="1">
      <c r="A80" s="73" t="s">
        <v>1541</v>
      </c>
      <c r="B80" s="102">
        <v>0</v>
      </c>
    </row>
    <row r="81" spans="1:2" ht="22.5" hidden="1" customHeight="1">
      <c r="A81" s="73" t="s">
        <v>1542</v>
      </c>
      <c r="B81" s="102">
        <v>0</v>
      </c>
    </row>
    <row r="82" spans="1:2" ht="22.5" hidden="1" customHeight="1">
      <c r="A82" s="73" t="s">
        <v>1543</v>
      </c>
      <c r="B82" s="102">
        <v>0</v>
      </c>
    </row>
    <row r="83" spans="1:2" ht="22.5" hidden="1" customHeight="1">
      <c r="A83" s="73" t="s">
        <v>1544</v>
      </c>
      <c r="B83" s="102">
        <v>0</v>
      </c>
    </row>
    <row r="84" spans="1:2" ht="22.5" hidden="1" customHeight="1">
      <c r="A84" s="73" t="s">
        <v>1545</v>
      </c>
      <c r="B84" s="102">
        <v>0</v>
      </c>
    </row>
    <row r="85" spans="1:2" s="97" customFormat="1" ht="22.5" customHeight="1">
      <c r="A85" s="170" t="s">
        <v>1023</v>
      </c>
      <c r="B85" s="101">
        <v>48365</v>
      </c>
    </row>
    <row r="86" spans="1:2" ht="22.5" hidden="1" customHeight="1">
      <c r="A86" s="73" t="s">
        <v>1546</v>
      </c>
      <c r="B86" s="102">
        <v>0</v>
      </c>
    </row>
    <row r="87" spans="1:2" ht="22.5" hidden="1" customHeight="1">
      <c r="A87" s="73" t="s">
        <v>930</v>
      </c>
      <c r="B87" s="102">
        <v>0</v>
      </c>
    </row>
    <row r="88" spans="1:2" ht="22.5" hidden="1" customHeight="1">
      <c r="A88" s="73" t="s">
        <v>1547</v>
      </c>
      <c r="B88" s="102">
        <v>0</v>
      </c>
    </row>
    <row r="89" spans="1:2" ht="22.5" hidden="1" customHeight="1">
      <c r="A89" s="73" t="s">
        <v>1548</v>
      </c>
      <c r="B89" s="102">
        <v>0</v>
      </c>
    </row>
    <row r="90" spans="1:2" ht="22.5" hidden="1" customHeight="1">
      <c r="A90" s="73" t="s">
        <v>1549</v>
      </c>
      <c r="B90" s="102">
        <v>0</v>
      </c>
    </row>
    <row r="91" spans="1:2" ht="22.5" customHeight="1">
      <c r="A91" s="73" t="s">
        <v>1550</v>
      </c>
      <c r="B91" s="102">
        <v>6889</v>
      </c>
    </row>
    <row r="92" spans="1:2" ht="22.5" customHeight="1">
      <c r="A92" s="73" t="s">
        <v>930</v>
      </c>
      <c r="B92" s="102">
        <v>4888</v>
      </c>
    </row>
    <row r="93" spans="1:2" ht="22.5" customHeight="1">
      <c r="A93" s="73" t="s">
        <v>1547</v>
      </c>
      <c r="B93" s="102">
        <v>1808</v>
      </c>
    </row>
    <row r="94" spans="1:2" ht="22.5" hidden="1" customHeight="1">
      <c r="A94" s="73" t="s">
        <v>1551</v>
      </c>
      <c r="B94" s="102">
        <v>0</v>
      </c>
    </row>
    <row r="95" spans="1:2" ht="22.5" customHeight="1">
      <c r="A95" s="73" t="s">
        <v>1552</v>
      </c>
      <c r="B95" s="102">
        <v>193</v>
      </c>
    </row>
    <row r="96" spans="1:2" ht="22.5" customHeight="1">
      <c r="A96" s="73" t="s">
        <v>1553</v>
      </c>
      <c r="B96" s="102">
        <v>41476</v>
      </c>
    </row>
    <row r="97" spans="1:2" ht="22.5" hidden="1" customHeight="1">
      <c r="A97" s="73" t="s">
        <v>600</v>
      </c>
      <c r="B97" s="102">
        <v>0</v>
      </c>
    </row>
    <row r="98" spans="1:2" ht="22.5" customHeight="1">
      <c r="A98" s="73" t="s">
        <v>931</v>
      </c>
      <c r="B98" s="102">
        <v>41476</v>
      </c>
    </row>
    <row r="99" spans="1:2" ht="22.5" hidden="1" customHeight="1">
      <c r="A99" s="73" t="s">
        <v>1554</v>
      </c>
      <c r="B99" s="102">
        <v>0</v>
      </c>
    </row>
    <row r="100" spans="1:2" ht="22.5" hidden="1" customHeight="1">
      <c r="A100" s="73" t="s">
        <v>1555</v>
      </c>
      <c r="B100" s="102">
        <v>0</v>
      </c>
    </row>
    <row r="101" spans="1:2" ht="22.5" hidden="1" customHeight="1">
      <c r="A101" s="73" t="s">
        <v>1556</v>
      </c>
      <c r="B101" s="102">
        <v>0</v>
      </c>
    </row>
    <row r="102" spans="1:2" ht="22.5" hidden="1" customHeight="1">
      <c r="A102" s="73" t="s">
        <v>1557</v>
      </c>
      <c r="B102" s="102">
        <v>0</v>
      </c>
    </row>
    <row r="103" spans="1:2" ht="22.5" hidden="1" customHeight="1">
      <c r="A103" s="73" t="s">
        <v>1558</v>
      </c>
      <c r="B103" s="102">
        <v>0</v>
      </c>
    </row>
    <row r="104" spans="1:2" ht="22.5" hidden="1" customHeight="1">
      <c r="A104" s="73" t="s">
        <v>1559</v>
      </c>
      <c r="B104" s="102">
        <v>0</v>
      </c>
    </row>
    <row r="105" spans="1:2" ht="22.5" hidden="1" customHeight="1">
      <c r="A105" s="73" t="s">
        <v>1560</v>
      </c>
      <c r="B105" s="102">
        <v>0</v>
      </c>
    </row>
    <row r="106" spans="1:2" ht="22.5" hidden="1" customHeight="1">
      <c r="A106" s="73" t="s">
        <v>1561</v>
      </c>
      <c r="B106" s="102">
        <v>0</v>
      </c>
    </row>
    <row r="107" spans="1:2" ht="22.5" hidden="1" customHeight="1">
      <c r="A107" s="73" t="s">
        <v>1562</v>
      </c>
      <c r="B107" s="102">
        <v>0</v>
      </c>
    </row>
    <row r="108" spans="1:2" ht="22.5" hidden="1" customHeight="1">
      <c r="A108" s="73" t="s">
        <v>1563</v>
      </c>
      <c r="B108" s="102">
        <v>0</v>
      </c>
    </row>
    <row r="109" spans="1:2" ht="22.5" hidden="1" customHeight="1">
      <c r="A109" s="73" t="s">
        <v>1026</v>
      </c>
      <c r="B109" s="102">
        <v>0</v>
      </c>
    </row>
    <row r="110" spans="1:2" ht="22.5" hidden="1" customHeight="1">
      <c r="A110" s="73" t="s">
        <v>1564</v>
      </c>
      <c r="B110" s="102">
        <v>0</v>
      </c>
    </row>
    <row r="111" spans="1:2" ht="22.5" hidden="1" customHeight="1">
      <c r="A111" s="73" t="s">
        <v>1027</v>
      </c>
      <c r="B111" s="102">
        <v>0</v>
      </c>
    </row>
    <row r="112" spans="1:2" ht="22.5" hidden="1" customHeight="1">
      <c r="A112" s="73" t="s">
        <v>637</v>
      </c>
      <c r="B112" s="102">
        <v>0</v>
      </c>
    </row>
    <row r="113" spans="1:2" ht="22.5" hidden="1" customHeight="1">
      <c r="A113" s="73" t="s">
        <v>1565</v>
      </c>
      <c r="B113" s="102">
        <v>0</v>
      </c>
    </row>
    <row r="114" spans="1:2" ht="22.5" hidden="1" customHeight="1">
      <c r="A114" s="73" t="s">
        <v>1566</v>
      </c>
      <c r="B114" s="102">
        <v>0</v>
      </c>
    </row>
    <row r="115" spans="1:2" ht="22.5" hidden="1" customHeight="1">
      <c r="A115" s="73" t="s">
        <v>1567</v>
      </c>
      <c r="B115" s="102">
        <v>0</v>
      </c>
    </row>
    <row r="116" spans="1:2" ht="22.5" hidden="1" customHeight="1">
      <c r="A116" s="73" t="s">
        <v>1565</v>
      </c>
      <c r="B116" s="102">
        <v>0</v>
      </c>
    </row>
    <row r="117" spans="1:2" ht="22.5" hidden="1" customHeight="1">
      <c r="A117" s="73" t="s">
        <v>1568</v>
      </c>
      <c r="B117" s="102">
        <v>0</v>
      </c>
    </row>
    <row r="118" spans="1:2" ht="22.5" hidden="1" customHeight="1">
      <c r="A118" s="73" t="s">
        <v>1569</v>
      </c>
      <c r="B118" s="102">
        <v>0</v>
      </c>
    </row>
    <row r="119" spans="1:2" ht="22.5" hidden="1" customHeight="1">
      <c r="A119" s="73" t="s">
        <v>1570</v>
      </c>
      <c r="B119" s="102">
        <v>0</v>
      </c>
    </row>
    <row r="120" spans="1:2" ht="22.5" hidden="1" customHeight="1">
      <c r="A120" s="73" t="s">
        <v>1571</v>
      </c>
      <c r="B120" s="102">
        <v>0</v>
      </c>
    </row>
    <row r="121" spans="1:2" ht="22.5" hidden="1" customHeight="1">
      <c r="A121" s="73" t="s">
        <v>642</v>
      </c>
      <c r="B121" s="102">
        <v>0</v>
      </c>
    </row>
    <row r="122" spans="1:2" ht="22.5" hidden="1" customHeight="1">
      <c r="A122" s="73" t="s">
        <v>1572</v>
      </c>
      <c r="B122" s="102">
        <v>0</v>
      </c>
    </row>
    <row r="123" spans="1:2" ht="22.5" hidden="1" customHeight="1">
      <c r="A123" s="73" t="s">
        <v>1573</v>
      </c>
      <c r="B123" s="102">
        <v>0</v>
      </c>
    </row>
    <row r="124" spans="1:2" ht="22.5" hidden="1" customHeight="1">
      <c r="A124" s="73" t="s">
        <v>1574</v>
      </c>
      <c r="B124" s="102">
        <v>0</v>
      </c>
    </row>
    <row r="125" spans="1:2" ht="22.5" hidden="1" customHeight="1">
      <c r="A125" s="73" t="s">
        <v>1575</v>
      </c>
      <c r="B125" s="102">
        <v>0</v>
      </c>
    </row>
    <row r="126" spans="1:2" ht="22.5" hidden="1" customHeight="1">
      <c r="A126" s="73" t="s">
        <v>1576</v>
      </c>
      <c r="B126" s="102">
        <v>0</v>
      </c>
    </row>
    <row r="127" spans="1:2" ht="22.5" hidden="1" customHeight="1">
      <c r="A127" s="73" t="s">
        <v>663</v>
      </c>
      <c r="B127" s="102">
        <v>0</v>
      </c>
    </row>
    <row r="128" spans="1:2" ht="22.5" hidden="1" customHeight="1">
      <c r="A128" s="73" t="s">
        <v>1577</v>
      </c>
      <c r="B128" s="102">
        <v>0</v>
      </c>
    </row>
    <row r="129" spans="1:2" ht="22.5" hidden="1" customHeight="1">
      <c r="A129" s="73" t="s">
        <v>1578</v>
      </c>
      <c r="B129" s="102">
        <v>0</v>
      </c>
    </row>
    <row r="130" spans="1:2" ht="22.5" hidden="1" customHeight="1">
      <c r="A130" s="73" t="s">
        <v>1579</v>
      </c>
      <c r="B130" s="102">
        <v>0</v>
      </c>
    </row>
    <row r="131" spans="1:2" ht="22.5" hidden="1" customHeight="1">
      <c r="A131" s="73" t="s">
        <v>1580</v>
      </c>
      <c r="B131" s="102">
        <v>0</v>
      </c>
    </row>
    <row r="132" spans="1:2" ht="22.5" hidden="1" customHeight="1">
      <c r="A132" s="73" t="s">
        <v>1581</v>
      </c>
      <c r="B132" s="102">
        <v>0</v>
      </c>
    </row>
    <row r="133" spans="1:2" ht="22.5" hidden="1" customHeight="1">
      <c r="A133" s="73" t="s">
        <v>1582</v>
      </c>
      <c r="B133" s="102">
        <v>0</v>
      </c>
    </row>
    <row r="134" spans="1:2" ht="22.5" hidden="1" customHeight="1">
      <c r="A134" s="73" t="s">
        <v>1583</v>
      </c>
      <c r="B134" s="102">
        <v>0</v>
      </c>
    </row>
    <row r="135" spans="1:2" ht="22.5" hidden="1" customHeight="1">
      <c r="A135" s="73" t="s">
        <v>1584</v>
      </c>
      <c r="B135" s="102">
        <v>0</v>
      </c>
    </row>
    <row r="136" spans="1:2" ht="22.5" hidden="1" customHeight="1">
      <c r="A136" s="73" t="s">
        <v>1585</v>
      </c>
      <c r="B136" s="102">
        <v>0</v>
      </c>
    </row>
    <row r="137" spans="1:2" ht="22.5" hidden="1" customHeight="1">
      <c r="A137" s="73" t="s">
        <v>1586</v>
      </c>
      <c r="B137" s="102">
        <v>0</v>
      </c>
    </row>
    <row r="138" spans="1:2" ht="22.5" hidden="1" customHeight="1">
      <c r="A138" s="73" t="s">
        <v>1584</v>
      </c>
      <c r="B138" s="102">
        <v>0</v>
      </c>
    </row>
    <row r="139" spans="1:2" ht="22.5" hidden="1" customHeight="1">
      <c r="A139" s="73" t="s">
        <v>1587</v>
      </c>
      <c r="B139" s="102">
        <v>0</v>
      </c>
    </row>
    <row r="140" spans="1:2" ht="22.5" hidden="1" customHeight="1">
      <c r="A140" s="73" t="s">
        <v>1588</v>
      </c>
      <c r="B140" s="102">
        <v>0</v>
      </c>
    </row>
    <row r="141" spans="1:2" ht="22.5" hidden="1" customHeight="1">
      <c r="A141" s="73" t="s">
        <v>1589</v>
      </c>
      <c r="B141" s="102">
        <v>0</v>
      </c>
    </row>
    <row r="142" spans="1:2" ht="22.5" hidden="1" customHeight="1">
      <c r="A142" s="73" t="s">
        <v>1590</v>
      </c>
      <c r="B142" s="102">
        <v>0</v>
      </c>
    </row>
    <row r="143" spans="1:2" ht="22.5" hidden="1" customHeight="1">
      <c r="A143" s="73" t="s">
        <v>1591</v>
      </c>
      <c r="B143" s="102">
        <v>0</v>
      </c>
    </row>
    <row r="144" spans="1:2" ht="22.5" hidden="1" customHeight="1">
      <c r="A144" s="73" t="s">
        <v>1592</v>
      </c>
      <c r="B144" s="102">
        <v>0</v>
      </c>
    </row>
    <row r="145" spans="1:2" ht="22.5" hidden="1" customHeight="1">
      <c r="A145" s="73" t="s">
        <v>1029</v>
      </c>
      <c r="B145" s="102">
        <v>0</v>
      </c>
    </row>
    <row r="146" spans="1:2" ht="22.5" hidden="1" customHeight="1">
      <c r="A146" s="73" t="s">
        <v>1593</v>
      </c>
      <c r="B146" s="102">
        <v>0</v>
      </c>
    </row>
    <row r="147" spans="1:2" ht="22.5" hidden="1" customHeight="1">
      <c r="A147" s="73" t="s">
        <v>1594</v>
      </c>
      <c r="B147" s="102">
        <v>0</v>
      </c>
    </row>
    <row r="148" spans="1:2" ht="22.5" hidden="1" customHeight="1">
      <c r="A148" s="73" t="s">
        <v>1595</v>
      </c>
      <c r="B148" s="102">
        <v>0</v>
      </c>
    </row>
    <row r="149" spans="1:2" s="97" customFormat="1" ht="22.5" customHeight="1">
      <c r="A149" s="170" t="s">
        <v>1415</v>
      </c>
      <c r="B149" s="101">
        <v>1786</v>
      </c>
    </row>
    <row r="150" spans="1:2" ht="22.5" hidden="1" customHeight="1">
      <c r="A150" s="73" t="s">
        <v>1596</v>
      </c>
      <c r="B150" s="102">
        <v>0</v>
      </c>
    </row>
    <row r="151" spans="1:2" ht="22.5" hidden="1" customHeight="1">
      <c r="A151" s="73" t="s">
        <v>1597</v>
      </c>
      <c r="B151" s="102">
        <v>0</v>
      </c>
    </row>
    <row r="152" spans="1:2" ht="22.5" hidden="1" customHeight="1">
      <c r="A152" s="73" t="s">
        <v>1598</v>
      </c>
      <c r="B152" s="102">
        <v>0</v>
      </c>
    </row>
    <row r="153" spans="1:2" ht="22.5" hidden="1" customHeight="1">
      <c r="A153" s="73" t="s">
        <v>1599</v>
      </c>
      <c r="B153" s="102">
        <v>0</v>
      </c>
    </row>
    <row r="154" spans="1:2" ht="22.5" customHeight="1">
      <c r="A154" s="73" t="s">
        <v>1600</v>
      </c>
      <c r="B154" s="102">
        <v>1</v>
      </c>
    </row>
    <row r="155" spans="1:2" ht="22.5" hidden="1" customHeight="1">
      <c r="A155" s="73" t="s">
        <v>1601</v>
      </c>
      <c r="B155" s="102">
        <v>0</v>
      </c>
    </row>
    <row r="156" spans="1:2" ht="22.5" hidden="1" customHeight="1">
      <c r="A156" s="73" t="s">
        <v>1602</v>
      </c>
      <c r="B156" s="102">
        <v>0</v>
      </c>
    </row>
    <row r="157" spans="1:2" ht="22.5" hidden="1" customHeight="1">
      <c r="A157" s="73" t="s">
        <v>1603</v>
      </c>
      <c r="B157" s="102">
        <v>0</v>
      </c>
    </row>
    <row r="158" spans="1:2" ht="22.5" hidden="1" customHeight="1">
      <c r="A158" s="73" t="s">
        <v>1604</v>
      </c>
      <c r="B158" s="102">
        <v>0</v>
      </c>
    </row>
    <row r="159" spans="1:2" ht="22.5" hidden="1" customHeight="1">
      <c r="A159" s="73" t="s">
        <v>1605</v>
      </c>
      <c r="B159" s="102">
        <v>0</v>
      </c>
    </row>
    <row r="160" spans="1:2" ht="22.5" hidden="1" customHeight="1">
      <c r="A160" s="73" t="s">
        <v>1606</v>
      </c>
      <c r="B160" s="102">
        <v>0</v>
      </c>
    </row>
    <row r="161" spans="1:2" ht="22.5" hidden="1" customHeight="1">
      <c r="A161" s="73" t="s">
        <v>1607</v>
      </c>
      <c r="B161" s="102">
        <v>0</v>
      </c>
    </row>
    <row r="162" spans="1:2" ht="22.5" customHeight="1">
      <c r="A162" s="73" t="s">
        <v>1608</v>
      </c>
      <c r="B162" s="102">
        <v>1</v>
      </c>
    </row>
    <row r="163" spans="1:2" ht="22.5" customHeight="1">
      <c r="A163" s="73" t="s">
        <v>1609</v>
      </c>
      <c r="B163" s="102">
        <v>1785</v>
      </c>
    </row>
    <row r="164" spans="1:2" ht="22.5" hidden="1" customHeight="1">
      <c r="A164" s="73" t="s">
        <v>1610</v>
      </c>
      <c r="B164" s="102">
        <v>0</v>
      </c>
    </row>
    <row r="165" spans="1:2" ht="22.5" customHeight="1">
      <c r="A165" s="73" t="s">
        <v>932</v>
      </c>
      <c r="B165" s="102">
        <v>220</v>
      </c>
    </row>
    <row r="166" spans="1:2" ht="22.5" customHeight="1">
      <c r="A166" s="73" t="s">
        <v>933</v>
      </c>
      <c r="B166" s="102">
        <v>782</v>
      </c>
    </row>
    <row r="167" spans="1:2" ht="22.5" customHeight="1">
      <c r="A167" s="73" t="s">
        <v>934</v>
      </c>
      <c r="B167" s="102">
        <v>85</v>
      </c>
    </row>
    <row r="168" spans="1:2" ht="22.5" hidden="1" customHeight="1">
      <c r="A168" s="73" t="s">
        <v>1611</v>
      </c>
      <c r="B168" s="102">
        <v>0</v>
      </c>
    </row>
    <row r="169" spans="1:2" ht="22.5" customHeight="1">
      <c r="A169" s="73" t="s">
        <v>1061</v>
      </c>
      <c r="B169" s="102">
        <v>161</v>
      </c>
    </row>
    <row r="170" spans="1:2" ht="22.5" hidden="1" customHeight="1">
      <c r="A170" s="73" t="s">
        <v>935</v>
      </c>
      <c r="B170" s="102">
        <v>0</v>
      </c>
    </row>
    <row r="171" spans="1:2" ht="22.5" hidden="1" customHeight="1">
      <c r="A171" s="73" t="s">
        <v>1612</v>
      </c>
      <c r="B171" s="102">
        <v>0</v>
      </c>
    </row>
    <row r="172" spans="1:2" ht="22.5" hidden="1" customHeight="1">
      <c r="A172" s="73" t="s">
        <v>1613</v>
      </c>
      <c r="B172" s="102">
        <v>0</v>
      </c>
    </row>
    <row r="173" spans="1:2" ht="22.5" hidden="1" customHeight="1">
      <c r="A173" s="73" t="s">
        <v>936</v>
      </c>
      <c r="B173" s="102">
        <v>0</v>
      </c>
    </row>
    <row r="174" spans="1:2" ht="22.5" customHeight="1">
      <c r="A174" s="73" t="s">
        <v>1060</v>
      </c>
      <c r="B174" s="102">
        <v>537</v>
      </c>
    </row>
    <row r="175" spans="1:2" s="97" customFormat="1" ht="22.5" customHeight="1">
      <c r="A175" s="170" t="s">
        <v>1034</v>
      </c>
      <c r="B175" s="101">
        <v>1627</v>
      </c>
    </row>
    <row r="176" spans="1:2" ht="22.5" customHeight="1">
      <c r="A176" s="73" t="s">
        <v>1614</v>
      </c>
      <c r="B176" s="102">
        <v>1627</v>
      </c>
    </row>
    <row r="177" spans="1:2" ht="22.5" hidden="1" customHeight="1">
      <c r="A177" s="73" t="s">
        <v>1615</v>
      </c>
      <c r="B177" s="102">
        <v>0</v>
      </c>
    </row>
    <row r="178" spans="1:2" ht="22.5" hidden="1" customHeight="1">
      <c r="A178" s="73" t="s">
        <v>1616</v>
      </c>
      <c r="B178" s="102">
        <v>0</v>
      </c>
    </row>
    <row r="179" spans="1:2" ht="22.5" hidden="1" customHeight="1">
      <c r="A179" s="73" t="s">
        <v>1617</v>
      </c>
      <c r="B179" s="102">
        <v>0</v>
      </c>
    </row>
    <row r="180" spans="1:2" ht="22.5" customHeight="1">
      <c r="A180" s="73" t="s">
        <v>1618</v>
      </c>
      <c r="B180" s="102">
        <v>1627</v>
      </c>
    </row>
  </sheetData>
  <autoFilter ref="A5:B180">
    <filterColumn colId="1">
      <filters>
        <filter val="1"/>
        <filter val="1,162"/>
        <filter val="1,750"/>
        <filter val="1,776"/>
        <filter val="114,236"/>
        <filter val="120,813"/>
        <filter val="161"/>
        <filter val="1627"/>
        <filter val="1785"/>
        <filter val="1786"/>
        <filter val="1808"/>
        <filter val="193"/>
        <filter val="200"/>
        <filter val="220"/>
        <filter val="26"/>
        <filter val="29"/>
        <filter val="3,000"/>
        <filter val="34,844"/>
        <filter val="377"/>
        <filter val="41476"/>
        <filter val="48365"/>
        <filter val="4888"/>
        <filter val="537"/>
        <filter val="588"/>
        <filter val="6,572"/>
        <filter val="6000"/>
        <filter val="6889"/>
        <filter val="69820"/>
        <filter val="782"/>
        <filter val="85"/>
      </filters>
    </filterColumn>
  </autoFilter>
  <mergeCells count="1">
    <mergeCell ref="A2:B2"/>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dimension ref="A1:D22"/>
  <sheetViews>
    <sheetView topLeftCell="A2" workbookViewId="0">
      <selection activeCell="G16" sqref="G16"/>
    </sheetView>
  </sheetViews>
  <sheetFormatPr defaultRowHeight="14.25"/>
  <cols>
    <col min="1" max="1" width="30.125" style="119" customWidth="1"/>
    <col min="2" max="2" width="11.5" style="119" customWidth="1"/>
    <col min="3" max="3" width="33.625" style="119" customWidth="1"/>
    <col min="4" max="4" width="11.375" style="130" customWidth="1"/>
    <col min="5" max="256" width="9" style="119"/>
    <col min="257" max="257" width="30.125" style="119" customWidth="1"/>
    <col min="258" max="258" width="10.25" style="119" customWidth="1"/>
    <col min="259" max="259" width="33.625" style="119" customWidth="1"/>
    <col min="260" max="260" width="10.25" style="119" customWidth="1"/>
    <col min="261" max="512" width="9" style="119"/>
    <col min="513" max="513" width="30.125" style="119" customWidth="1"/>
    <col min="514" max="514" width="10.25" style="119" customWidth="1"/>
    <col min="515" max="515" width="33.625" style="119" customWidth="1"/>
    <col min="516" max="516" width="10.25" style="119" customWidth="1"/>
    <col min="517" max="768" width="9" style="119"/>
    <col min="769" max="769" width="30.125" style="119" customWidth="1"/>
    <col min="770" max="770" width="10.25" style="119" customWidth="1"/>
    <col min="771" max="771" width="33.625" style="119" customWidth="1"/>
    <col min="772" max="772" width="10.25" style="119" customWidth="1"/>
    <col min="773" max="1024" width="9" style="119"/>
    <col min="1025" max="1025" width="30.125" style="119" customWidth="1"/>
    <col min="1026" max="1026" width="10.25" style="119" customWidth="1"/>
    <col min="1027" max="1027" width="33.625" style="119" customWidth="1"/>
    <col min="1028" max="1028" width="10.25" style="119" customWidth="1"/>
    <col min="1029" max="1280" width="9" style="119"/>
    <col min="1281" max="1281" width="30.125" style="119" customWidth="1"/>
    <col min="1282" max="1282" width="10.25" style="119" customWidth="1"/>
    <col min="1283" max="1283" width="33.625" style="119" customWidth="1"/>
    <col min="1284" max="1284" width="10.25" style="119" customWidth="1"/>
    <col min="1285" max="1536" width="9" style="119"/>
    <col min="1537" max="1537" width="30.125" style="119" customWidth="1"/>
    <col min="1538" max="1538" width="10.25" style="119" customWidth="1"/>
    <col min="1539" max="1539" width="33.625" style="119" customWidth="1"/>
    <col min="1540" max="1540" width="10.25" style="119" customWidth="1"/>
    <col min="1541" max="1792" width="9" style="119"/>
    <col min="1793" max="1793" width="30.125" style="119" customWidth="1"/>
    <col min="1794" max="1794" width="10.25" style="119" customWidth="1"/>
    <col min="1795" max="1795" width="33.625" style="119" customWidth="1"/>
    <col min="1796" max="1796" width="10.25" style="119" customWidth="1"/>
    <col min="1797" max="2048" width="9" style="119"/>
    <col min="2049" max="2049" width="30.125" style="119" customWidth="1"/>
    <col min="2050" max="2050" width="10.25" style="119" customWidth="1"/>
    <col min="2051" max="2051" width="33.625" style="119" customWidth="1"/>
    <col min="2052" max="2052" width="10.25" style="119" customWidth="1"/>
    <col min="2053" max="2304" width="9" style="119"/>
    <col min="2305" max="2305" width="30.125" style="119" customWidth="1"/>
    <col min="2306" max="2306" width="10.25" style="119" customWidth="1"/>
    <col min="2307" max="2307" width="33.625" style="119" customWidth="1"/>
    <col min="2308" max="2308" width="10.25" style="119" customWidth="1"/>
    <col min="2309" max="2560" width="9" style="119"/>
    <col min="2561" max="2561" width="30.125" style="119" customWidth="1"/>
    <col min="2562" max="2562" width="10.25" style="119" customWidth="1"/>
    <col min="2563" max="2563" width="33.625" style="119" customWidth="1"/>
    <col min="2564" max="2564" width="10.25" style="119" customWidth="1"/>
    <col min="2565" max="2816" width="9" style="119"/>
    <col min="2817" max="2817" width="30.125" style="119" customWidth="1"/>
    <col min="2818" max="2818" width="10.25" style="119" customWidth="1"/>
    <col min="2819" max="2819" width="33.625" style="119" customWidth="1"/>
    <col min="2820" max="2820" width="10.25" style="119" customWidth="1"/>
    <col min="2821" max="3072" width="9" style="119"/>
    <col min="3073" max="3073" width="30.125" style="119" customWidth="1"/>
    <col min="3074" max="3074" width="10.25" style="119" customWidth="1"/>
    <col min="3075" max="3075" width="33.625" style="119" customWidth="1"/>
    <col min="3076" max="3076" width="10.25" style="119" customWidth="1"/>
    <col min="3077" max="3328" width="9" style="119"/>
    <col min="3329" max="3329" width="30.125" style="119" customWidth="1"/>
    <col min="3330" max="3330" width="10.25" style="119" customWidth="1"/>
    <col min="3331" max="3331" width="33.625" style="119" customWidth="1"/>
    <col min="3332" max="3332" width="10.25" style="119" customWidth="1"/>
    <col min="3333" max="3584" width="9" style="119"/>
    <col min="3585" max="3585" width="30.125" style="119" customWidth="1"/>
    <col min="3586" max="3586" width="10.25" style="119" customWidth="1"/>
    <col min="3587" max="3587" width="33.625" style="119" customWidth="1"/>
    <col min="3588" max="3588" width="10.25" style="119" customWidth="1"/>
    <col min="3589" max="3840" width="9" style="119"/>
    <col min="3841" max="3841" width="30.125" style="119" customWidth="1"/>
    <col min="3842" max="3842" width="10.25" style="119" customWidth="1"/>
    <col min="3843" max="3843" width="33.625" style="119" customWidth="1"/>
    <col min="3844" max="3844" width="10.25" style="119" customWidth="1"/>
    <col min="3845" max="4096" width="9" style="119"/>
    <col min="4097" max="4097" width="30.125" style="119" customWidth="1"/>
    <col min="4098" max="4098" width="10.25" style="119" customWidth="1"/>
    <col min="4099" max="4099" width="33.625" style="119" customWidth="1"/>
    <col min="4100" max="4100" width="10.25" style="119" customWidth="1"/>
    <col min="4101" max="4352" width="9" style="119"/>
    <col min="4353" max="4353" width="30.125" style="119" customWidth="1"/>
    <col min="4354" max="4354" width="10.25" style="119" customWidth="1"/>
    <col min="4355" max="4355" width="33.625" style="119" customWidth="1"/>
    <col min="4356" max="4356" width="10.25" style="119" customWidth="1"/>
    <col min="4357" max="4608" width="9" style="119"/>
    <col min="4609" max="4609" width="30.125" style="119" customWidth="1"/>
    <col min="4610" max="4610" width="10.25" style="119" customWidth="1"/>
    <col min="4611" max="4611" width="33.625" style="119" customWidth="1"/>
    <col min="4612" max="4612" width="10.25" style="119" customWidth="1"/>
    <col min="4613" max="4864" width="9" style="119"/>
    <col min="4865" max="4865" width="30.125" style="119" customWidth="1"/>
    <col min="4866" max="4866" width="10.25" style="119" customWidth="1"/>
    <col min="4867" max="4867" width="33.625" style="119" customWidth="1"/>
    <col min="4868" max="4868" width="10.25" style="119" customWidth="1"/>
    <col min="4869" max="5120" width="9" style="119"/>
    <col min="5121" max="5121" width="30.125" style="119" customWidth="1"/>
    <col min="5122" max="5122" width="10.25" style="119" customWidth="1"/>
    <col min="5123" max="5123" width="33.625" style="119" customWidth="1"/>
    <col min="5124" max="5124" width="10.25" style="119" customWidth="1"/>
    <col min="5125" max="5376" width="9" style="119"/>
    <col min="5377" max="5377" width="30.125" style="119" customWidth="1"/>
    <col min="5378" max="5378" width="10.25" style="119" customWidth="1"/>
    <col min="5379" max="5379" width="33.625" style="119" customWidth="1"/>
    <col min="5380" max="5380" width="10.25" style="119" customWidth="1"/>
    <col min="5381" max="5632" width="9" style="119"/>
    <col min="5633" max="5633" width="30.125" style="119" customWidth="1"/>
    <col min="5634" max="5634" width="10.25" style="119" customWidth="1"/>
    <col min="5635" max="5635" width="33.625" style="119" customWidth="1"/>
    <col min="5636" max="5636" width="10.25" style="119" customWidth="1"/>
    <col min="5637" max="5888" width="9" style="119"/>
    <col min="5889" max="5889" width="30.125" style="119" customWidth="1"/>
    <col min="5890" max="5890" width="10.25" style="119" customWidth="1"/>
    <col min="5891" max="5891" width="33.625" style="119" customWidth="1"/>
    <col min="5892" max="5892" width="10.25" style="119" customWidth="1"/>
    <col min="5893" max="6144" width="9" style="119"/>
    <col min="6145" max="6145" width="30.125" style="119" customWidth="1"/>
    <col min="6146" max="6146" width="10.25" style="119" customWidth="1"/>
    <col min="6147" max="6147" width="33.625" style="119" customWidth="1"/>
    <col min="6148" max="6148" width="10.25" style="119" customWidth="1"/>
    <col min="6149" max="6400" width="9" style="119"/>
    <col min="6401" max="6401" width="30.125" style="119" customWidth="1"/>
    <col min="6402" max="6402" width="10.25" style="119" customWidth="1"/>
    <col min="6403" max="6403" width="33.625" style="119" customWidth="1"/>
    <col min="6404" max="6404" width="10.25" style="119" customWidth="1"/>
    <col min="6405" max="6656" width="9" style="119"/>
    <col min="6657" max="6657" width="30.125" style="119" customWidth="1"/>
    <col min="6658" max="6658" width="10.25" style="119" customWidth="1"/>
    <col min="6659" max="6659" width="33.625" style="119" customWidth="1"/>
    <col min="6660" max="6660" width="10.25" style="119" customWidth="1"/>
    <col min="6661" max="6912" width="9" style="119"/>
    <col min="6913" max="6913" width="30.125" style="119" customWidth="1"/>
    <col min="6914" max="6914" width="10.25" style="119" customWidth="1"/>
    <col min="6915" max="6915" width="33.625" style="119" customWidth="1"/>
    <col min="6916" max="6916" width="10.25" style="119" customWidth="1"/>
    <col min="6917" max="7168" width="9" style="119"/>
    <col min="7169" max="7169" width="30.125" style="119" customWidth="1"/>
    <col min="7170" max="7170" width="10.25" style="119" customWidth="1"/>
    <col min="7171" max="7171" width="33.625" style="119" customWidth="1"/>
    <col min="7172" max="7172" width="10.25" style="119" customWidth="1"/>
    <col min="7173" max="7424" width="9" style="119"/>
    <col min="7425" max="7425" width="30.125" style="119" customWidth="1"/>
    <col min="7426" max="7426" width="10.25" style="119" customWidth="1"/>
    <col min="7427" max="7427" width="33.625" style="119" customWidth="1"/>
    <col min="7428" max="7428" width="10.25" style="119" customWidth="1"/>
    <col min="7429" max="7680" width="9" style="119"/>
    <col min="7681" max="7681" width="30.125" style="119" customWidth="1"/>
    <col min="7682" max="7682" width="10.25" style="119" customWidth="1"/>
    <col min="7683" max="7683" width="33.625" style="119" customWidth="1"/>
    <col min="7684" max="7684" width="10.25" style="119" customWidth="1"/>
    <col min="7685" max="7936" width="9" style="119"/>
    <col min="7937" max="7937" width="30.125" style="119" customWidth="1"/>
    <col min="7938" max="7938" width="10.25" style="119" customWidth="1"/>
    <col min="7939" max="7939" width="33.625" style="119" customWidth="1"/>
    <col min="7940" max="7940" width="10.25" style="119" customWidth="1"/>
    <col min="7941" max="8192" width="9" style="119"/>
    <col min="8193" max="8193" width="30.125" style="119" customWidth="1"/>
    <col min="8194" max="8194" width="10.25" style="119" customWidth="1"/>
    <col min="8195" max="8195" width="33.625" style="119" customWidth="1"/>
    <col min="8196" max="8196" width="10.25" style="119" customWidth="1"/>
    <col min="8197" max="8448" width="9" style="119"/>
    <col min="8449" max="8449" width="30.125" style="119" customWidth="1"/>
    <col min="8450" max="8450" width="10.25" style="119" customWidth="1"/>
    <col min="8451" max="8451" width="33.625" style="119" customWidth="1"/>
    <col min="8452" max="8452" width="10.25" style="119" customWidth="1"/>
    <col min="8453" max="8704" width="9" style="119"/>
    <col min="8705" max="8705" width="30.125" style="119" customWidth="1"/>
    <col min="8706" max="8706" width="10.25" style="119" customWidth="1"/>
    <col min="8707" max="8707" width="33.625" style="119" customWidth="1"/>
    <col min="8708" max="8708" width="10.25" style="119" customWidth="1"/>
    <col min="8709" max="8960" width="9" style="119"/>
    <col min="8961" max="8961" width="30.125" style="119" customWidth="1"/>
    <col min="8962" max="8962" width="10.25" style="119" customWidth="1"/>
    <col min="8963" max="8963" width="33.625" style="119" customWidth="1"/>
    <col min="8964" max="8964" width="10.25" style="119" customWidth="1"/>
    <col min="8965" max="9216" width="9" style="119"/>
    <col min="9217" max="9217" width="30.125" style="119" customWidth="1"/>
    <col min="9218" max="9218" width="10.25" style="119" customWidth="1"/>
    <col min="9219" max="9219" width="33.625" style="119" customWidth="1"/>
    <col min="9220" max="9220" width="10.25" style="119" customWidth="1"/>
    <col min="9221" max="9472" width="9" style="119"/>
    <col min="9473" max="9473" width="30.125" style="119" customWidth="1"/>
    <col min="9474" max="9474" width="10.25" style="119" customWidth="1"/>
    <col min="9475" max="9475" width="33.625" style="119" customWidth="1"/>
    <col min="9476" max="9476" width="10.25" style="119" customWidth="1"/>
    <col min="9477" max="9728" width="9" style="119"/>
    <col min="9729" max="9729" width="30.125" style="119" customWidth="1"/>
    <col min="9730" max="9730" width="10.25" style="119" customWidth="1"/>
    <col min="9731" max="9731" width="33.625" style="119" customWidth="1"/>
    <col min="9732" max="9732" width="10.25" style="119" customWidth="1"/>
    <col min="9733" max="9984" width="9" style="119"/>
    <col min="9985" max="9985" width="30.125" style="119" customWidth="1"/>
    <col min="9986" max="9986" width="10.25" style="119" customWidth="1"/>
    <col min="9987" max="9987" width="33.625" style="119" customWidth="1"/>
    <col min="9988" max="9988" width="10.25" style="119" customWidth="1"/>
    <col min="9989" max="10240" width="9" style="119"/>
    <col min="10241" max="10241" width="30.125" style="119" customWidth="1"/>
    <col min="10242" max="10242" width="10.25" style="119" customWidth="1"/>
    <col min="10243" max="10243" width="33.625" style="119" customWidth="1"/>
    <col min="10244" max="10244" width="10.25" style="119" customWidth="1"/>
    <col min="10245" max="10496" width="9" style="119"/>
    <col min="10497" max="10497" width="30.125" style="119" customWidth="1"/>
    <col min="10498" max="10498" width="10.25" style="119" customWidth="1"/>
    <col min="10499" max="10499" width="33.625" style="119" customWidth="1"/>
    <col min="10500" max="10500" width="10.25" style="119" customWidth="1"/>
    <col min="10501" max="10752" width="9" style="119"/>
    <col min="10753" max="10753" width="30.125" style="119" customWidth="1"/>
    <col min="10754" max="10754" width="10.25" style="119" customWidth="1"/>
    <col min="10755" max="10755" width="33.625" style="119" customWidth="1"/>
    <col min="10756" max="10756" width="10.25" style="119" customWidth="1"/>
    <col min="10757" max="11008" width="9" style="119"/>
    <col min="11009" max="11009" width="30.125" style="119" customWidth="1"/>
    <col min="11010" max="11010" width="10.25" style="119" customWidth="1"/>
    <col min="11011" max="11011" width="33.625" style="119" customWidth="1"/>
    <col min="11012" max="11012" width="10.25" style="119" customWidth="1"/>
    <col min="11013" max="11264" width="9" style="119"/>
    <col min="11265" max="11265" width="30.125" style="119" customWidth="1"/>
    <col min="11266" max="11266" width="10.25" style="119" customWidth="1"/>
    <col min="11267" max="11267" width="33.625" style="119" customWidth="1"/>
    <col min="11268" max="11268" width="10.25" style="119" customWidth="1"/>
    <col min="11269" max="11520" width="9" style="119"/>
    <col min="11521" max="11521" width="30.125" style="119" customWidth="1"/>
    <col min="11522" max="11522" width="10.25" style="119" customWidth="1"/>
    <col min="11523" max="11523" width="33.625" style="119" customWidth="1"/>
    <col min="11524" max="11524" width="10.25" style="119" customWidth="1"/>
    <col min="11525" max="11776" width="9" style="119"/>
    <col min="11777" max="11777" width="30.125" style="119" customWidth="1"/>
    <col min="11778" max="11778" width="10.25" style="119" customWidth="1"/>
    <col min="11779" max="11779" width="33.625" style="119" customWidth="1"/>
    <col min="11780" max="11780" width="10.25" style="119" customWidth="1"/>
    <col min="11781" max="12032" width="9" style="119"/>
    <col min="12033" max="12033" width="30.125" style="119" customWidth="1"/>
    <col min="12034" max="12034" width="10.25" style="119" customWidth="1"/>
    <col min="12035" max="12035" width="33.625" style="119" customWidth="1"/>
    <col min="12036" max="12036" width="10.25" style="119" customWidth="1"/>
    <col min="12037" max="12288" width="9" style="119"/>
    <col min="12289" max="12289" width="30.125" style="119" customWidth="1"/>
    <col min="12290" max="12290" width="10.25" style="119" customWidth="1"/>
    <col min="12291" max="12291" width="33.625" style="119" customWidth="1"/>
    <col min="12292" max="12292" width="10.25" style="119" customWidth="1"/>
    <col min="12293" max="12544" width="9" style="119"/>
    <col min="12545" max="12545" width="30.125" style="119" customWidth="1"/>
    <col min="12546" max="12546" width="10.25" style="119" customWidth="1"/>
    <col min="12547" max="12547" width="33.625" style="119" customWidth="1"/>
    <col min="12548" max="12548" width="10.25" style="119" customWidth="1"/>
    <col min="12549" max="12800" width="9" style="119"/>
    <col min="12801" max="12801" width="30.125" style="119" customWidth="1"/>
    <col min="12802" max="12802" width="10.25" style="119" customWidth="1"/>
    <col min="12803" max="12803" width="33.625" style="119" customWidth="1"/>
    <col min="12804" max="12804" width="10.25" style="119" customWidth="1"/>
    <col min="12805" max="13056" width="9" style="119"/>
    <col min="13057" max="13057" width="30.125" style="119" customWidth="1"/>
    <col min="13058" max="13058" width="10.25" style="119" customWidth="1"/>
    <col min="13059" max="13059" width="33.625" style="119" customWidth="1"/>
    <col min="13060" max="13060" width="10.25" style="119" customWidth="1"/>
    <col min="13061" max="13312" width="9" style="119"/>
    <col min="13313" max="13313" width="30.125" style="119" customWidth="1"/>
    <col min="13314" max="13314" width="10.25" style="119" customWidth="1"/>
    <col min="13315" max="13315" width="33.625" style="119" customWidth="1"/>
    <col min="13316" max="13316" width="10.25" style="119" customWidth="1"/>
    <col min="13317" max="13568" width="9" style="119"/>
    <col min="13569" max="13569" width="30.125" style="119" customWidth="1"/>
    <col min="13570" max="13570" width="10.25" style="119" customWidth="1"/>
    <col min="13571" max="13571" width="33.625" style="119" customWidth="1"/>
    <col min="13572" max="13572" width="10.25" style="119" customWidth="1"/>
    <col min="13573" max="13824" width="9" style="119"/>
    <col min="13825" max="13825" width="30.125" style="119" customWidth="1"/>
    <col min="13826" max="13826" width="10.25" style="119" customWidth="1"/>
    <col min="13827" max="13827" width="33.625" style="119" customWidth="1"/>
    <col min="13828" max="13828" width="10.25" style="119" customWidth="1"/>
    <col min="13829" max="14080" width="9" style="119"/>
    <col min="14081" max="14081" width="30.125" style="119" customWidth="1"/>
    <col min="14082" max="14082" width="10.25" style="119" customWidth="1"/>
    <col min="14083" max="14083" width="33.625" style="119" customWidth="1"/>
    <col min="14084" max="14084" width="10.25" style="119" customWidth="1"/>
    <col min="14085" max="14336" width="9" style="119"/>
    <col min="14337" max="14337" width="30.125" style="119" customWidth="1"/>
    <col min="14338" max="14338" width="10.25" style="119" customWidth="1"/>
    <col min="14339" max="14339" width="33.625" style="119" customWidth="1"/>
    <col min="14340" max="14340" width="10.25" style="119" customWidth="1"/>
    <col min="14341" max="14592" width="9" style="119"/>
    <col min="14593" max="14593" width="30.125" style="119" customWidth="1"/>
    <col min="14594" max="14594" width="10.25" style="119" customWidth="1"/>
    <col min="14595" max="14595" width="33.625" style="119" customWidth="1"/>
    <col min="14596" max="14596" width="10.25" style="119" customWidth="1"/>
    <col min="14597" max="14848" width="9" style="119"/>
    <col min="14849" max="14849" width="30.125" style="119" customWidth="1"/>
    <col min="14850" max="14850" width="10.25" style="119" customWidth="1"/>
    <col min="14851" max="14851" width="33.625" style="119" customWidth="1"/>
    <col min="14852" max="14852" width="10.25" style="119" customWidth="1"/>
    <col min="14853" max="15104" width="9" style="119"/>
    <col min="15105" max="15105" width="30.125" style="119" customWidth="1"/>
    <col min="15106" max="15106" width="10.25" style="119" customWidth="1"/>
    <col min="15107" max="15107" width="33.625" style="119" customWidth="1"/>
    <col min="15108" max="15108" width="10.25" style="119" customWidth="1"/>
    <col min="15109" max="15360" width="9" style="119"/>
    <col min="15361" max="15361" width="30.125" style="119" customWidth="1"/>
    <col min="15362" max="15362" width="10.25" style="119" customWidth="1"/>
    <col min="15363" max="15363" width="33.625" style="119" customWidth="1"/>
    <col min="15364" max="15364" width="10.25" style="119" customWidth="1"/>
    <col min="15365" max="15616" width="9" style="119"/>
    <col min="15617" max="15617" width="30.125" style="119" customWidth="1"/>
    <col min="15618" max="15618" width="10.25" style="119" customWidth="1"/>
    <col min="15619" max="15619" width="33.625" style="119" customWidth="1"/>
    <col min="15620" max="15620" width="10.25" style="119" customWidth="1"/>
    <col min="15621" max="15872" width="9" style="119"/>
    <col min="15873" max="15873" width="30.125" style="119" customWidth="1"/>
    <col min="15874" max="15874" width="10.25" style="119" customWidth="1"/>
    <col min="15875" max="15875" width="33.625" style="119" customWidth="1"/>
    <col min="15876" max="15876" width="10.25" style="119" customWidth="1"/>
    <col min="15877" max="16128" width="9" style="119"/>
    <col min="16129" max="16129" width="30.125" style="119" customWidth="1"/>
    <col min="16130" max="16130" width="10.25" style="119" customWidth="1"/>
    <col min="16131" max="16131" width="33.625" style="119" customWidth="1"/>
    <col min="16132" max="16132" width="10.25" style="119" customWidth="1"/>
    <col min="16133" max="16384" width="9" style="119"/>
  </cols>
  <sheetData>
    <row r="1" spans="1:4">
      <c r="A1" s="129" t="s">
        <v>1216</v>
      </c>
    </row>
    <row r="2" spans="1:4" ht="20.25">
      <c r="A2" s="120"/>
    </row>
    <row r="3" spans="1:4" ht="24">
      <c r="A3" s="213" t="s">
        <v>1252</v>
      </c>
      <c r="B3" s="213"/>
      <c r="C3" s="213"/>
      <c r="D3" s="213"/>
    </row>
    <row r="4" spans="1:4" ht="20.25">
      <c r="A4" s="120"/>
    </row>
    <row r="5" spans="1:4">
      <c r="D5" s="131" t="s">
        <v>1097</v>
      </c>
    </row>
    <row r="6" spans="1:4" ht="36" customHeight="1">
      <c r="A6" s="142" t="s">
        <v>1217</v>
      </c>
      <c r="B6" s="142" t="s">
        <v>4</v>
      </c>
      <c r="C6" s="142" t="s">
        <v>1218</v>
      </c>
      <c r="D6" s="143" t="s">
        <v>4</v>
      </c>
    </row>
    <row r="7" spans="1:4" ht="33.75" customHeight="1">
      <c r="A7" s="132" t="s">
        <v>1219</v>
      </c>
      <c r="B7" s="133">
        <v>118433</v>
      </c>
      <c r="C7" s="132" t="s">
        <v>1220</v>
      </c>
      <c r="D7" s="134">
        <f>D8+D10+D12+D16+D19</f>
        <v>24061</v>
      </c>
    </row>
    <row r="8" spans="1:4" ht="26.25" customHeight="1">
      <c r="A8" s="135" t="s">
        <v>1629</v>
      </c>
      <c r="B8" s="171">
        <v>346</v>
      </c>
      <c r="C8" s="135" t="s">
        <v>1315</v>
      </c>
      <c r="D8" s="173">
        <v>29</v>
      </c>
    </row>
    <row r="9" spans="1:4" ht="26.25" customHeight="1">
      <c r="A9" s="135" t="s">
        <v>1059</v>
      </c>
      <c r="B9" s="171">
        <v>346</v>
      </c>
      <c r="C9" s="172" t="s">
        <v>1623</v>
      </c>
      <c r="D9" s="173">
        <v>29</v>
      </c>
    </row>
    <row r="10" spans="1:4" ht="26.25" customHeight="1">
      <c r="A10" s="135" t="s">
        <v>1002</v>
      </c>
      <c r="B10" s="171">
        <v>1763</v>
      </c>
      <c r="C10" s="135" t="s">
        <v>1002</v>
      </c>
      <c r="D10" s="173">
        <v>146</v>
      </c>
    </row>
    <row r="11" spans="1:4" ht="26.25" customHeight="1">
      <c r="A11" s="135" t="s">
        <v>1499</v>
      </c>
      <c r="B11" s="171">
        <v>1750</v>
      </c>
      <c r="C11" s="135" t="s">
        <v>1619</v>
      </c>
      <c r="D11" s="173">
        <v>146</v>
      </c>
    </row>
    <row r="12" spans="1:4" ht="26.25" customHeight="1">
      <c r="A12" s="135" t="s">
        <v>1630</v>
      </c>
      <c r="B12" s="171">
        <v>13</v>
      </c>
      <c r="C12" s="172" t="s">
        <v>1624</v>
      </c>
      <c r="D12" s="173">
        <v>2544</v>
      </c>
    </row>
    <row r="13" spans="1:4" ht="26.25" customHeight="1">
      <c r="A13" s="135" t="s">
        <v>1022</v>
      </c>
      <c r="B13" s="171">
        <v>60353</v>
      </c>
      <c r="C13" s="135" t="s">
        <v>1620</v>
      </c>
      <c r="D13" s="173">
        <v>1967</v>
      </c>
    </row>
    <row r="14" spans="1:4" ht="26.25" customHeight="1">
      <c r="A14" s="135" t="s">
        <v>926</v>
      </c>
      <c r="B14" s="171">
        <v>59153</v>
      </c>
      <c r="C14" s="172" t="s">
        <v>1625</v>
      </c>
      <c r="D14" s="173">
        <v>377</v>
      </c>
    </row>
    <row r="15" spans="1:4" ht="26.25" customHeight="1">
      <c r="A15" s="135" t="s">
        <v>1521</v>
      </c>
      <c r="B15" s="171">
        <v>1200</v>
      </c>
      <c r="C15" s="135" t="s">
        <v>1621</v>
      </c>
      <c r="D15" s="173">
        <v>200</v>
      </c>
    </row>
    <row r="16" spans="1:4" ht="26.25" customHeight="1">
      <c r="A16" s="135" t="s">
        <v>1023</v>
      </c>
      <c r="B16" s="171">
        <v>53411</v>
      </c>
      <c r="C16" s="172" t="s">
        <v>1626</v>
      </c>
      <c r="D16" s="173">
        <v>21048</v>
      </c>
    </row>
    <row r="17" spans="1:4" ht="26.25" customHeight="1">
      <c r="A17" s="135" t="s">
        <v>1631</v>
      </c>
      <c r="B17" s="171">
        <v>46</v>
      </c>
      <c r="C17" s="135" t="s">
        <v>1622</v>
      </c>
      <c r="D17" s="173">
        <v>3148</v>
      </c>
    </row>
    <row r="18" spans="1:4" ht="26.25" customHeight="1">
      <c r="A18" s="135" t="s">
        <v>1550</v>
      </c>
      <c r="B18" s="174">
        <v>3974</v>
      </c>
      <c r="C18" s="172" t="s">
        <v>1627</v>
      </c>
      <c r="D18" s="173">
        <v>17901</v>
      </c>
    </row>
    <row r="19" spans="1:4" ht="26.25" customHeight="1">
      <c r="A19" s="135" t="s">
        <v>1632</v>
      </c>
      <c r="B19" s="174">
        <v>49391</v>
      </c>
      <c r="C19" s="135" t="s">
        <v>1415</v>
      </c>
      <c r="D19" s="173">
        <v>294</v>
      </c>
    </row>
    <row r="20" spans="1:4" ht="26.25" customHeight="1">
      <c r="A20" s="135" t="s">
        <v>1415</v>
      </c>
      <c r="B20" s="174">
        <v>2560</v>
      </c>
      <c r="C20" s="172" t="s">
        <v>1628</v>
      </c>
      <c r="D20" s="173">
        <v>294</v>
      </c>
    </row>
    <row r="21" spans="1:4" ht="26.25" customHeight="1">
      <c r="A21" s="135" t="s">
        <v>1600</v>
      </c>
      <c r="B21" s="174">
        <v>27</v>
      </c>
      <c r="C21" s="140"/>
      <c r="D21" s="141"/>
    </row>
    <row r="22" spans="1:4" ht="26.25" customHeight="1">
      <c r="A22" s="135" t="s">
        <v>1633</v>
      </c>
      <c r="B22" s="174">
        <v>2533</v>
      </c>
      <c r="C22" s="140"/>
      <c r="D22" s="141"/>
    </row>
  </sheetData>
  <mergeCells count="1">
    <mergeCell ref="A3:D3"/>
  </mergeCells>
  <phoneticPr fontId="3" type="noConversion"/>
  <pageMargins left="0.59055118110236227" right="0.51181102362204722" top="0.78740157480314965" bottom="0.78740157480314965" header="0.39370078740157483" footer="0.39370078740157483"/>
  <pageSetup paperSize="9" firstPageNumber="0" pageOrder="overThenDown"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vt:i4>
      </vt:variant>
    </vt:vector>
  </HeadingPairs>
  <TitlesOfParts>
    <vt:vector size="15" baseType="lpstr">
      <vt:lpstr>表1</vt:lpstr>
      <vt:lpstr>表2</vt:lpstr>
      <vt:lpstr>表3</vt:lpstr>
      <vt:lpstr>表4</vt:lpstr>
      <vt:lpstr>表5</vt:lpstr>
      <vt:lpstr>表6</vt:lpstr>
      <vt:lpstr>表7</vt:lpstr>
      <vt:lpstr>表8</vt:lpstr>
      <vt:lpstr>表9</vt:lpstr>
      <vt:lpstr>表10</vt:lpstr>
      <vt:lpstr>表11</vt:lpstr>
      <vt:lpstr>表12</vt:lpstr>
      <vt:lpstr>表13</vt:lpstr>
      <vt:lpstr>表3!Print_Titles</vt:lpstr>
      <vt:lpstr>表8!Print_Titles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PC</cp:lastModifiedBy>
  <cp:lastPrinted>2020-11-15T01:06:56Z</cp:lastPrinted>
  <dcterms:created xsi:type="dcterms:W3CDTF">2017-11-01T10:19:06Z</dcterms:created>
  <dcterms:modified xsi:type="dcterms:W3CDTF">2026-03-13T04:00:35Z</dcterms:modified>
</cp:coreProperties>
</file>